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Brona\Rozpočty 20\ZŠ Vančurova\"/>
    </mc:Choice>
  </mc:AlternateContent>
  <bookViews>
    <workbookView xWindow="0" yWindow="0" windowWidth="0" windowHeight="0"/>
  </bookViews>
  <sheets>
    <sheet name="Rekapitulace stavby" sheetId="1" r:id="rId1"/>
    <sheet name="267-1 - 3. Zdravotechnika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'267-1 - 3. Zdravotechnika'!$C$84:$K$157</definedName>
    <definedName name="_xlnm.Print_Area" localSheetId="1">'267-1 - 3. Zdravotechnika'!$C$4:$J$39,'267-1 - 3. Zdravotechnika'!$C$72:$K$157</definedName>
    <definedName name="_xlnm.Print_Titles" localSheetId="1">'267-1 - 3. Zdravotechnika'!$84:$84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1" r="L50"/>
  <c r="AM50"/>
  <c r="AM49"/>
  <c r="L49"/>
  <c r="AM47"/>
  <c r="L47"/>
  <c r="L45"/>
  <c r="L44"/>
  <c i="2" r="BK157"/>
  <c r="J157"/>
  <c r="BK156"/>
  <c r="J156"/>
  <c r="BK155"/>
  <c r="J155"/>
  <c r="BK154"/>
  <c r="J154"/>
  <c r="BK153"/>
  <c r="J153"/>
  <c r="BK152"/>
  <c r="J152"/>
  <c r="BK151"/>
  <c r="J151"/>
  <c r="BK150"/>
  <c r="J150"/>
  <c r="BK148"/>
  <c r="J148"/>
  <c r="BK147"/>
  <c r="J147"/>
  <c r="BK146"/>
  <c r="J146"/>
  <c r="BK145"/>
  <c r="J145"/>
  <c r="BK143"/>
  <c r="J143"/>
  <c r="BK142"/>
  <c r="J142"/>
  <c r="BK141"/>
  <c r="J141"/>
  <c r="BK140"/>
  <c r="J140"/>
  <c r="BK139"/>
  <c r="J139"/>
  <c r="BK137"/>
  <c r="J137"/>
  <c r="BK135"/>
  <c r="J135"/>
  <c r="BK133"/>
  <c r="J133"/>
  <c r="BK131"/>
  <c r="J131"/>
  <c r="BK129"/>
  <c r="J129"/>
  <c r="BK127"/>
  <c r="J127"/>
  <c r="BK125"/>
  <c r="J125"/>
  <c r="BK123"/>
  <c r="J123"/>
  <c r="BK122"/>
  <c r="J122"/>
  <c r="BK121"/>
  <c r="J121"/>
  <c r="BK120"/>
  <c r="J120"/>
  <c r="BK119"/>
  <c r="J119"/>
  <c r="BK117"/>
  <c r="J117"/>
  <c r="BK115"/>
  <c r="J115"/>
  <c r="BK114"/>
  <c r="J114"/>
  <c r="BK113"/>
  <c r="J113"/>
  <c r="BK111"/>
  <c r="J111"/>
  <c r="BK110"/>
  <c r="J110"/>
  <c r="BK109"/>
  <c r="J109"/>
  <c r="BK108"/>
  <c r="J108"/>
  <c r="BK107"/>
  <c r="J107"/>
  <c r="BK105"/>
  <c r="J105"/>
  <c r="BK104"/>
  <c r="J104"/>
  <c r="BK102"/>
  <c r="J102"/>
  <c r="BK100"/>
  <c r="J100"/>
  <c r="BK99"/>
  <c r="J99"/>
  <c r="BK98"/>
  <c r="J98"/>
  <c r="BK97"/>
  <c r="J97"/>
  <c r="BK96"/>
  <c r="J96"/>
  <c r="BK95"/>
  <c r="J95"/>
  <c r="BK93"/>
  <c r="J93"/>
  <c r="BK89"/>
  <c r="J89"/>
  <c r="BK88"/>
  <c r="J88"/>
  <c i="1" r="AS54"/>
  <c i="2" l="1" r="BK87"/>
  <c r="J87"/>
  <c r="J61"/>
  <c r="P87"/>
  <c r="P86"/>
  <c r="T87"/>
  <c r="T86"/>
  <c r="P92"/>
  <c r="T92"/>
  <c r="R116"/>
  <c r="R149"/>
  <c r="R87"/>
  <c r="R86"/>
  <c r="BK92"/>
  <c r="J92"/>
  <c r="J63"/>
  <c r="R92"/>
  <c r="R91"/>
  <c r="BK116"/>
  <c r="J116"/>
  <c r="J64"/>
  <c r="P116"/>
  <c r="T116"/>
  <c r="BK149"/>
  <c r="J149"/>
  <c r="J65"/>
  <c r="P149"/>
  <c r="T149"/>
  <c r="E48"/>
  <c r="J52"/>
  <c r="F55"/>
  <c r="BE88"/>
  <c r="BE89"/>
  <c r="BE93"/>
  <c r="BE95"/>
  <c r="BE96"/>
  <c r="BE97"/>
  <c r="BE98"/>
  <c r="BE99"/>
  <c r="BE100"/>
  <c r="BE102"/>
  <c r="BE104"/>
  <c r="BE105"/>
  <c r="BE107"/>
  <c r="BE108"/>
  <c r="BE109"/>
  <c r="BE110"/>
  <c r="BE111"/>
  <c r="BE113"/>
  <c r="BE114"/>
  <c r="BE115"/>
  <c r="BE117"/>
  <c r="BE119"/>
  <c r="BE120"/>
  <c r="BE121"/>
  <c r="BE122"/>
  <c r="BE123"/>
  <c r="BE125"/>
  <c r="BE127"/>
  <c r="BE129"/>
  <c r="BE131"/>
  <c r="BE133"/>
  <c r="BE135"/>
  <c r="BE137"/>
  <c r="BE139"/>
  <c r="BE140"/>
  <c r="BE141"/>
  <c r="BE142"/>
  <c r="BE143"/>
  <c r="BE145"/>
  <c r="BE146"/>
  <c r="BE147"/>
  <c r="BE148"/>
  <c r="BE150"/>
  <c r="BE151"/>
  <c r="BE152"/>
  <c r="BE153"/>
  <c r="BE154"/>
  <c r="BE155"/>
  <c r="BE156"/>
  <c r="BE157"/>
  <c r="J34"/>
  <c i="1" r="AW55"/>
  <c i="2" r="F36"/>
  <c i="1" r="BC55"/>
  <c r="BC54"/>
  <c r="W32"/>
  <c i="2" r="F34"/>
  <c i="1" r="BA55"/>
  <c r="BA54"/>
  <c r="W30"/>
  <c i="2" r="F35"/>
  <c i="1" r="BB55"/>
  <c r="BB54"/>
  <c r="W31"/>
  <c i="2" r="F37"/>
  <c i="1" r="BD55"/>
  <c r="BD54"/>
  <c r="W33"/>
  <c i="2" l="1" r="P91"/>
  <c r="P85"/>
  <c i="1" r="AU55"/>
  <c i="2" r="R85"/>
  <c r="T91"/>
  <c r="T85"/>
  <c r="BK86"/>
  <c r="J86"/>
  <c r="J60"/>
  <c r="BK91"/>
  <c r="J91"/>
  <c r="J62"/>
  <c i="1" r="AU54"/>
  <c i="2" r="J33"/>
  <c i="1" r="AV55"/>
  <c r="AT55"/>
  <c r="AW54"/>
  <c r="AK30"/>
  <c r="AX54"/>
  <c r="AY54"/>
  <c i="2" r="F33"/>
  <c i="1" r="AZ55"/>
  <c r="AZ54"/>
  <c r="W29"/>
  <c i="2" l="1" r="BK85"/>
  <c r="J85"/>
  <c r="J59"/>
  <c i="1" r="AV54"/>
  <c r="AK29"/>
  <c l="1" r="AT54"/>
  <c i="2" r="J30"/>
  <c i="1" r="AG55"/>
  <c r="AG54"/>
  <c r="AK26"/>
  <c r="AK35"/>
  <c l="1" r="AN54"/>
  <c r="AN55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<sst xmlns="http://schemas.openxmlformats.org/spreadsheetml/2006/main">
  <si>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</si>
  <si>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</si>
  <si>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</si>
  <si>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</si>
  <si>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</si>
  <si>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{2c47f648-f8a3-469b-a0b5-1b66fb9493a5}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</si>
  <si>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</si>
  <si>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</si>
  <si>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</si>
  <si>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</si>
  <si>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</si>
  <si>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</si>
  <si>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</si>
  <si>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</si>
  <si>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267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</si>
  <si>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</si>
  <si>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</si>
  <si>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elektroinstalace ZŠ Vančurova Hodonín - 1.etapa</t>
  </si>
  <si>
    <t>KSO:</t>
  </si>
  <si>
    <t>801 32 22</t>
  </si>
  <si>
    <t>CC-CZ:</t>
  </si>
  <si>
    <t>12631</t>
  </si>
  <si>
    <t>Místo:</t>
  </si>
  <si>
    <t>Hodonín</t>
  </si>
  <si>
    <t>Datum:</t>
  </si>
  <si>
    <t>22. 1. 2020</t>
  </si>
  <si>
    <t>Zadavatel:</t>
  </si>
  <si>
    <t>IČ:</t>
  </si>
  <si>
    <t/>
  </si>
  <si>
    <t>Město Hodonín</t>
  </si>
  <si>
    <t>DIČ:</t>
  </si>
  <si>
    <t>Uchazeč:</t>
  </si>
  <si>
    <t>Vyplň údaj</t>
  </si>
  <si>
    <t>Projektant:</t>
  </si>
  <si>
    <t>Ing. Padalíková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</si>
  <si>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</si>
  <si>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</si>
  <si>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</si>
  <si>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</si>
  <si>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</si>
  <si>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</si>
  <si>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</si>
  <si>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</si>
  <si>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</si>
  <si>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</si>
  <si>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</si>
  <si>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</si>
  <si>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</si>
  <si>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</si>
  <si>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</si>
  <si>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</si>
  <si>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</si>
  <si>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</si>
  <si>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</si>
  <si>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</si>
  <si>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</si>
  <si>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</si>
  <si>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</si>
  <si>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</si>
  <si>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</si>
  <si>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</si>
  <si>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</si>
  <si>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</si>
  <si>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</si>
  <si>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</si>
  <si>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</si>
  <si>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</si>
  <si>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</si>
  <si>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</si>
  <si>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</si>
  <si>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</si>
  <si>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</si>
  <si>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</si>
  <si>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</si>
  <si>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</si>
  <si>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</si>
  <si>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</si>
  <si>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</si>
  <si>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267-1</t>
  </si>
  <si>
    <t>3. Zdravotechnika</t>
  </si>
  <si>
    <t>STA</t>
  </si>
  <si>
    <t>1</t>
  </si>
  <si>
    <t>{3fff030e-a9c9-4b81-82f4-3b8c3814358b}</t>
  </si>
  <si>
    <t>2</t>
  </si>
  <si>
    <t>KRYCÍ LIST SOUPISU PRACÍ</t>
  </si>
  <si>
    <t>Objekt:</t>
  </si>
  <si>
    <t>267-1 - 3. Zdravotechnika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</si>
  <si>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</si>
  <si>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</si>
  <si>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</si>
  <si>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</si>
  <si>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</si>
  <si>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</si>
  <si>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</si>
  <si>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</si>
  <si>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</si>
  <si>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</si>
  <si>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</si>
  <si>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</si>
  <si>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</si>
  <si>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</si>
  <si>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</si>
  <si>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</si>
  <si>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</si>
  <si>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</si>
  <si>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</si>
  <si>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</si>
  <si>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</si>
  <si>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</si>
  <si>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</si>
  <si>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</si>
  <si>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</si>
  <si>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</si>
  <si>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</si>
  <si>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</si>
  <si>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</si>
  <si>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997013501</t>
  </si>
  <si>
    <t>Odvoz suti a vybouraných hmot na skládku nebo meziskládku se složením, na vzdálenost do 1 km</t>
  </si>
  <si>
    <t>t</t>
  </si>
  <si>
    <t>CS ÚRS 2020 01</t>
  </si>
  <si>
    <t>4</t>
  </si>
  <si>
    <t>382271814</t>
  </si>
  <si>
    <t>997013509</t>
  </si>
  <si>
    <t>Odvoz suti a vybouraných hmot na skládku nebo meziskládku se složením, na vzdálenost Příplatek k ceně za každý další i započatý 1 km přes 1 km</t>
  </si>
  <si>
    <t>-1585352661</t>
  </si>
  <si>
    <t>VV</t>
  </si>
  <si>
    <t>15*0,23</t>
  </si>
  <si>
    <t>PSV</t>
  </si>
  <si>
    <t>Práce a dodávky PSV</t>
  </si>
  <si>
    <t>721</t>
  </si>
  <si>
    <t>Zdravotechnika - vnitřní kanalizace</t>
  </si>
  <si>
    <t>3</t>
  </si>
  <si>
    <t>721140802</t>
  </si>
  <si>
    <t>Demontáž potrubí z litinových trub odpadních nebo dešťových do DN 100</t>
  </si>
  <si>
    <t>m</t>
  </si>
  <si>
    <t>16</t>
  </si>
  <si>
    <t>695854698</t>
  </si>
  <si>
    <t>3,6+3,6+1,5+1,5</t>
  </si>
  <si>
    <t>721140915</t>
  </si>
  <si>
    <t>Opravy odpadního potrubí litinového propojení dosavadního potrubí DN 100</t>
  </si>
  <si>
    <t>kus</t>
  </si>
  <si>
    <t>1883667663</t>
  </si>
  <si>
    <t>5</t>
  </si>
  <si>
    <t>721140925</t>
  </si>
  <si>
    <t>Opravy odpadního potrubí litinového krácení trub DN 100</t>
  </si>
  <si>
    <t>-368332722</t>
  </si>
  <si>
    <t>6</t>
  </si>
  <si>
    <t>721170972</t>
  </si>
  <si>
    <t>Opravy odpadního potrubí plastového krácení trub DN 50</t>
  </si>
  <si>
    <t>1352677788</t>
  </si>
  <si>
    <t>7</t>
  </si>
  <si>
    <t>721171803</t>
  </si>
  <si>
    <t>Demontáž potrubí z novodurových trub odpadních nebo připojovacích do D 75</t>
  </si>
  <si>
    <t>-2039610363</t>
  </si>
  <si>
    <t>8</t>
  </si>
  <si>
    <t>721171913</t>
  </si>
  <si>
    <t>Opravy odpadního potrubí plastového propojení dosavadního potrubí DN 50</t>
  </si>
  <si>
    <t>-602607300</t>
  </si>
  <si>
    <t>9</t>
  </si>
  <si>
    <t>721175203</t>
  </si>
  <si>
    <t>Plastové potrubí odhlučněné třívrstvé připojovací DN 50</t>
  </si>
  <si>
    <t>1247140352</t>
  </si>
  <si>
    <t>((0,35*5)+1,3+1,9)*1,2</t>
  </si>
  <si>
    <t>10</t>
  </si>
  <si>
    <t>721175204</t>
  </si>
  <si>
    <t>Plastové potrubí odhlučněné třívrstvé připojovací DN 75</t>
  </si>
  <si>
    <t>-982298348</t>
  </si>
  <si>
    <t>(2+0,5+1,4+1,8+0,5+2,7)*1,2</t>
  </si>
  <si>
    <t>11</t>
  </si>
  <si>
    <t>M</t>
  </si>
  <si>
    <t>28614692</t>
  </si>
  <si>
    <t>čistící kus kanalizační PP třívrstvý zvukově izolovaný DN 75</t>
  </si>
  <si>
    <t>32</t>
  </si>
  <si>
    <t>-660476168</t>
  </si>
  <si>
    <t>12</t>
  </si>
  <si>
    <t>721175212</t>
  </si>
  <si>
    <t>Plastové potrubí odhlučněné třívrstvé odpadní (svislé) DN 110</t>
  </si>
  <si>
    <t>-1172076155</t>
  </si>
  <si>
    <t>(4,2+4,2)*1,2</t>
  </si>
  <si>
    <t>13</t>
  </si>
  <si>
    <t>28614693</t>
  </si>
  <si>
    <t>čistící kus kanalizační PP třívrstvý zvukově izolovaný DN 110</t>
  </si>
  <si>
    <t>1790586056</t>
  </si>
  <si>
    <t>14</t>
  </si>
  <si>
    <t>721194105</t>
  </si>
  <si>
    <t>Vyměření přípojek na potrubí vyvedení a upevnění odpadních výpustek DN 50</t>
  </si>
  <si>
    <t>-280632001</t>
  </si>
  <si>
    <t>721220801</t>
  </si>
  <si>
    <t>Demontáž zápachových uzávěrek do DN 70</t>
  </si>
  <si>
    <t>-1842567260</t>
  </si>
  <si>
    <t>721274121</t>
  </si>
  <si>
    <t>Ventily přivzdušňovací odpadních potrubí vnitřní od DN 32 do DN 50</t>
  </si>
  <si>
    <t>-1958280687</t>
  </si>
  <si>
    <t>17</t>
  </si>
  <si>
    <t>721290111</t>
  </si>
  <si>
    <t>Zkouška těsnosti kanalizace v objektech vodou do DN 125</t>
  </si>
  <si>
    <t>2122473115</t>
  </si>
  <si>
    <t>5,94+10,68+10,08</t>
  </si>
  <si>
    <t>18</t>
  </si>
  <si>
    <t>721290821</t>
  </si>
  <si>
    <t>Vnitrostaveništní přemístění vybouraných (demontovaných) hmot vnitřní kanalizace vodorovně do 100 m v objektech výšky do 6 m</t>
  </si>
  <si>
    <t>-1594573782</t>
  </si>
  <si>
    <t>19</t>
  </si>
  <si>
    <t>998721101</t>
  </si>
  <si>
    <t>Přesun hmot pro vnitřní kanalizace stanovený z hmotnosti přesunovaného materiálu vodorovná dopravní vzdálenost do 50 m v objektech výšky do 6 m</t>
  </si>
  <si>
    <t>1954312353</t>
  </si>
  <si>
    <t>20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</si>
  <si>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</si>
  <si>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</si>
  <si>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-839301812</t>
  </si>
  <si>
    <t>722</t>
  </si>
  <si>
    <t>Zdravotechnika - vnitřní vodovod</t>
  </si>
  <si>
    <t>722130801</t>
  </si>
  <si>
    <t>Demontáž potrubí z ocelových trubek pozinkovaných závitových do DN 25</t>
  </si>
  <si>
    <t>-1411352896</t>
  </si>
  <si>
    <t>3,6+3,6+1</t>
  </si>
  <si>
    <t>22</t>
  </si>
  <si>
    <t>722130913</t>
  </si>
  <si>
    <t>Opravy vodovodního potrubí z ocelových trubek pozinkovaných závitových přeřezání ocelové trubky do DN 25</t>
  </si>
  <si>
    <t>-886464298</t>
  </si>
  <si>
    <t>23</t>
  </si>
  <si>
    <t>722131931</t>
  </si>
  <si>
    <t>Opravy vodovodního potrubí z ocelových trubek pozinkovaných závitových propojení dosavadního potrubí DN 15</t>
  </si>
  <si>
    <t>1590722119</t>
  </si>
  <si>
    <t>24</t>
  </si>
  <si>
    <t>722131932</t>
  </si>
  <si>
    <t>Opravy vodovodního potrubí z ocelových trubek pozinkovaných závitových propojení dosavadního potrubí DN 20</t>
  </si>
  <si>
    <t>228610025</t>
  </si>
  <si>
    <t>25</t>
  </si>
  <si>
    <t>722131933</t>
  </si>
  <si>
    <t>Opravy vodovodního potrubí z ocelových trubek pozinkovaných závitových propojení dosavadního potrubí DN 25</t>
  </si>
  <si>
    <t>1043374073</t>
  </si>
  <si>
    <t>26</t>
  </si>
  <si>
    <t>722170801</t>
  </si>
  <si>
    <t>Demontáž rozvodů vody z plastů do Ø 25 mm</t>
  </si>
  <si>
    <t>1898626015</t>
  </si>
  <si>
    <t>12+(5*1,2)</t>
  </si>
  <si>
    <t>27</t>
  </si>
  <si>
    <t>722174022</t>
  </si>
  <si>
    <t>Potrubí z plastových trubek z polypropylenu (PPR) svařovaných polyfuzně PN 20 (SDR 6) D 20 x 3,4</t>
  </si>
  <si>
    <t>1669995707</t>
  </si>
  <si>
    <t>(10,3+1,2+7,9+1+1,2)*1,2</t>
  </si>
  <si>
    <t>28</t>
  </si>
  <si>
    <t>722174023</t>
  </si>
  <si>
    <t>Potrubí z plastových trubek z polypropylenu (PPR) svařovaných polyfuzně PN 20 (SDR 6) D 25 x 4,2</t>
  </si>
  <si>
    <t>-1948273</t>
  </si>
  <si>
    <t>(4,2+3,6)*1,2</t>
  </si>
  <si>
    <t>29</t>
  </si>
  <si>
    <t>722174024</t>
  </si>
  <si>
    <t>Potrubí z plastových trubek z polypropylenu (PPR) svařovaných polyfuzně PN 20 (SDR 6) D 32 x 5,4</t>
  </si>
  <si>
    <t>-156998560</t>
  </si>
  <si>
    <t>3,6*1,2</t>
  </si>
  <si>
    <t>30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</si>
  <si>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</si>
  <si>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</si>
  <si>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926606246</t>
  </si>
  <si>
    <t>(10,3+7,9+1)*1,2</t>
  </si>
  <si>
    <t>31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</si>
  <si>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</si>
  <si>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</si>
  <si>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-877044269</t>
  </si>
  <si>
    <t>4,2*1,2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</si>
  <si>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</si>
  <si>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</si>
  <si>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-9973173</t>
  </si>
  <si>
    <t>(1,2+1,2)*1,2</t>
  </si>
  <si>
    <t>33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</si>
  <si>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</si>
  <si>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</si>
  <si>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-1356438599</t>
  </si>
  <si>
    <t>(3,6+3,6)*1,2</t>
  </si>
  <si>
    <t>34</t>
  </si>
  <si>
    <t>722190401</t>
  </si>
  <si>
    <t>Zřízení přípojek na potrubí vyvedení a upevnění výpustek do DN 25</t>
  </si>
  <si>
    <t>615088783</t>
  </si>
  <si>
    <t>35</t>
  </si>
  <si>
    <t>722220231</t>
  </si>
  <si>
    <t>Armatury s jedním závitem přechodové tvarovky PPR, PN 20 (SDR 6) s kovovým závitem vnitřním přechodky dGK D 20 x G 1/2</t>
  </si>
  <si>
    <t>-411915373</t>
  </si>
  <si>
    <t>36</t>
  </si>
  <si>
    <t>722220232</t>
  </si>
  <si>
    <t>Armatury s jedním závitem přechodové tvarovky PPR, PN 20 (SDR 6) s kovovým závitem vnitřním přechodky dGK D 25 x G 3/4</t>
  </si>
  <si>
    <t>-793269343</t>
  </si>
  <si>
    <t>37</t>
  </si>
  <si>
    <t>722220233</t>
  </si>
  <si>
    <t>Armatury s jedním závitem přechodové tvarovky PPR, PN 20 (SDR 6) s kovovým závitem vnitřním přechodky dGK D 32 x G 1</t>
  </si>
  <si>
    <t>869036946</t>
  </si>
  <si>
    <t>38</t>
  </si>
  <si>
    <t>722290226</t>
  </si>
  <si>
    <t>Zkoušky, proplach a desinfekce vodovodního potrubí zkoušky těsnosti vodovodního potrubí závitového do DN 50</t>
  </si>
  <si>
    <t>-1567762013</t>
  </si>
  <si>
    <t>25,92+9,36+4,32</t>
  </si>
  <si>
    <t>39</t>
  </si>
  <si>
    <t>722290234</t>
  </si>
  <si>
    <t>Zkoušky, proplach a desinfekce vodovodního potrubí proplach a desinfekce vodovodního potrubí do DN 80</t>
  </si>
  <si>
    <t>-1584594156</t>
  </si>
  <si>
    <t>40</t>
  </si>
  <si>
    <t>722290821</t>
  </si>
  <si>
    <t>Vnitrostaveništní přemístění vybouraných (demontovaných) hmot vnitřní vodovod vodorovně do 100 m v objektech výšky do 6 m</t>
  </si>
  <si>
    <t>1867307008</t>
  </si>
  <si>
    <t>41</t>
  </si>
  <si>
    <t>998722101</t>
  </si>
  <si>
    <t>Přesun hmot pro vnitřní vodovod stanovený z hmotnosti přesunovaného materiálu vodorovná dopravní vzdálenost do 50 m v objektech výšky do 6 m</t>
  </si>
  <si>
    <t>230112605</t>
  </si>
  <si>
    <t>42</t>
  </si>
  <si>
    <t>998722181</t>
  </si>
  <si>
    <t>Přesun hmot pro vnitřní vodovod stanovený z hmotnosti přesunovaného materiálu Příplatek k ceně za přesun prováděný bez použití mechanizace pro jakoukoliv výšku objektu</t>
  </si>
  <si>
    <t>455026671</t>
  </si>
  <si>
    <t>725</t>
  </si>
  <si>
    <t>Zdravotechnika - zařizovací předměty</t>
  </si>
  <si>
    <t>43</t>
  </si>
  <si>
    <t>725-1</t>
  </si>
  <si>
    <t>MTŽ el. průtokového ohřívače</t>
  </si>
  <si>
    <t>-1172734101</t>
  </si>
  <si>
    <t>44</t>
  </si>
  <si>
    <t>6000049250</t>
  </si>
  <si>
    <t xml:space="preserve">Průtokový tlakový ohřívač  3,5kW bez baterie</t>
  </si>
  <si>
    <t>1831527014</t>
  </si>
  <si>
    <t>45</t>
  </si>
  <si>
    <t>725810811</t>
  </si>
  <si>
    <t>Demontáž výtokových ventilů nástěnných</t>
  </si>
  <si>
    <t>-987009271</t>
  </si>
  <si>
    <t>46</t>
  </si>
  <si>
    <t>725810812</t>
  </si>
  <si>
    <t>Demontáž výtokových ventilů stojánkových</t>
  </si>
  <si>
    <t>1200843225</t>
  </si>
  <si>
    <t>47</t>
  </si>
  <si>
    <t>725813111</t>
  </si>
  <si>
    <t>Ventily rohové bez připojovací trubičky nebo flexi hadičky G 1/2</t>
  </si>
  <si>
    <t>soubor</t>
  </si>
  <si>
    <t>33868647</t>
  </si>
  <si>
    <t>48</t>
  </si>
  <si>
    <t>725980123</t>
  </si>
  <si>
    <t>Dvířka 20/30</t>
  </si>
  <si>
    <t>-1480681632</t>
  </si>
  <si>
    <t>49</t>
  </si>
  <si>
    <t>998725101</t>
  </si>
  <si>
    <t>Přesun hmot pro zařizovací předměty stanovený z hmotnosti přesunovaného materiálu vodorovná dopravní vzdálenost do 50 m v objektech výšky do 6 m</t>
  </si>
  <si>
    <t>394027786</t>
  </si>
  <si>
    <t>50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</si>
  <si>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</si>
  <si>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</si>
  <si>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-607814972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</si>
</sst>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28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30</v>
      </c>
      <c r="AL11" s="20"/>
      <c r="AM11" s="20"/>
      <c r="AN11" s="25" t="s">
        <v>28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30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28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30</v>
      </c>
      <c r="AL17" s="20"/>
      <c r="AM17" s="20"/>
      <c r="AN17" s="25" t="s">
        <v>28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28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30</v>
      </c>
      <c r="AL20" s="20"/>
      <c r="AM20" s="20"/>
      <c r="AN20" s="25" t="s">
        <v>28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267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Rekonstrukce elektroinstalace ZŠ Vančurova Hodonín - 1.etapa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Hodonín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22. 1. 2020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Hodonín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Ing. Padalíková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Ing. Padalíková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28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'267-1 - 3. Zdravotechnika'!J30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'267-1 - 3. Zdravotechnika'!P85</f>
        <v>0</v>
      </c>
      <c r="AV55" s="118">
        <f>'267-1 - 3. Zdravotechnika'!J33</f>
        <v>0</v>
      </c>
      <c r="AW55" s="118">
        <f>'267-1 - 3. Zdravotechnika'!J34</f>
        <v>0</v>
      </c>
      <c r="AX55" s="118">
        <f>'267-1 - 3. Zdravotechnika'!J35</f>
        <v>0</v>
      </c>
      <c r="AY55" s="118">
        <f>'267-1 - 3. Zdravotechnika'!J36</f>
        <v>0</v>
      </c>
      <c r="AZ55" s="118">
        <f>'267-1 - 3. Zdravotechnika'!F33</f>
        <v>0</v>
      </c>
      <c r="BA55" s="118">
        <f>'267-1 - 3. Zdravotechnika'!F34</f>
        <v>0</v>
      </c>
      <c r="BB55" s="118">
        <f>'267-1 - 3. Zdravotechnika'!F35</f>
        <v>0</v>
      </c>
      <c r="BC55" s="118">
        <f>'267-1 - 3. Zdravotechnika'!F36</f>
        <v>0</v>
      </c>
      <c r="BD55" s="120">
        <f>'267-1 - 3. Zdravotechnika'!F37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rQx6EgZMH2C5UmOJYgaDAuf39RKGk2hhd9GUYAUs6nj226FT0euoOUHO49ohRD4NoyKDE4K8a5/bAZxdJJlYYg==" hashValue="Exc1P9F1YcPCwOWPKiUV5HvzIM1E10JZ8B+kPLstzot1OXEDvxuVYu3cLhPKziiUh5oGTDC/ioNYhDF8uQdE3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67-1 - 3. Zdravotechnik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83</v>
      </c>
    </row>
    <row r="4" s="1" customFormat="1" ht="24.96" customHeight="1">
      <c r="B4" s="18"/>
      <c r="D4" s="126" t="s">
        <v>84</v>
      </c>
      <c r="I4" s="122"/>
      <c r="L4" s="18"/>
      <c r="M4" s="127" t="s">
        <v>10</v>
      </c>
      <c r="AT4" s="15" t="s">
        <v>4</v>
      </c>
    </row>
    <row r="5" s="1" customFormat="1" ht="6.96" customHeight="1">
      <c r="B5" s="18"/>
      <c r="I5" s="122"/>
      <c r="L5" s="18"/>
    </row>
    <row r="6" s="1" customFormat="1" ht="12" customHeight="1">
      <c r="B6" s="18"/>
      <c r="D6" s="128" t="s">
        <v>16</v>
      </c>
      <c r="I6" s="122"/>
      <c r="L6" s="18"/>
    </row>
    <row r="7" s="1" customFormat="1" ht="16.5" customHeight="1">
      <c r="B7" s="18"/>
      <c r="E7" s="129" t="str">
        <f>'Rekapitulace stavby'!K6</f>
        <v>Rekonstrukce elektroinstalace ZŠ Vančurova Hodonín - 1.etapa</v>
      </c>
      <c r="F7" s="128"/>
      <c r="G7" s="128"/>
      <c r="H7" s="128"/>
      <c r="I7" s="122"/>
      <c r="L7" s="18"/>
    </row>
    <row r="8" s="2" customFormat="1" ht="12" customHeight="1">
      <c r="A8" s="36"/>
      <c r="B8" s="42"/>
      <c r="C8" s="36"/>
      <c r="D8" s="128" t="s">
        <v>85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2" t="s">
        <v>86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28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8" t="s">
        <v>22</v>
      </c>
      <c r="E12" s="36"/>
      <c r="F12" s="133" t="s">
        <v>23</v>
      </c>
      <c r="G12" s="36"/>
      <c r="H12" s="36"/>
      <c r="I12" s="134" t="s">
        <v>24</v>
      </c>
      <c r="J12" s="135" t="str">
        <f>'Rekapitulace stavby'!AN8</f>
        <v>22. 1. 2020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8" t="s">
        <v>26</v>
      </c>
      <c r="E14" s="36"/>
      <c r="F14" s="36"/>
      <c r="G14" s="36"/>
      <c r="H14" s="36"/>
      <c r="I14" s="134" t="s">
        <v>27</v>
      </c>
      <c r="J14" s="133" t="s">
        <v>28</v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3" t="s">
        <v>29</v>
      </c>
      <c r="F15" s="36"/>
      <c r="G15" s="36"/>
      <c r="H15" s="36"/>
      <c r="I15" s="134" t="s">
        <v>30</v>
      </c>
      <c r="J15" s="133" t="s">
        <v>28</v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8" t="s">
        <v>31</v>
      </c>
      <c r="E17" s="36"/>
      <c r="F17" s="36"/>
      <c r="G17" s="36"/>
      <c r="H17" s="36"/>
      <c r="I17" s="134" t="s">
        <v>27</v>
      </c>
      <c r="J17" s="31" t="str">
        <f>'Rekapitulace stavby'!AN13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3"/>
      <c r="G18" s="133"/>
      <c r="H18" s="133"/>
      <c r="I18" s="134" t="s">
        <v>30</v>
      </c>
      <c r="J18" s="31" t="str">
        <f>'Rekapitulace stavby'!AN14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8" t="s">
        <v>33</v>
      </c>
      <c r="E20" s="36"/>
      <c r="F20" s="36"/>
      <c r="G20" s="36"/>
      <c r="H20" s="36"/>
      <c r="I20" s="134" t="s">
        <v>27</v>
      </c>
      <c r="J20" s="133" t="s">
        <v>28</v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3" t="s">
        <v>34</v>
      </c>
      <c r="F21" s="36"/>
      <c r="G21" s="36"/>
      <c r="H21" s="36"/>
      <c r="I21" s="134" t="s">
        <v>30</v>
      </c>
      <c r="J21" s="133" t="s">
        <v>28</v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8" t="s">
        <v>36</v>
      </c>
      <c r="E23" s="36"/>
      <c r="F23" s="36"/>
      <c r="G23" s="36"/>
      <c r="H23" s="36"/>
      <c r="I23" s="134" t="s">
        <v>27</v>
      </c>
      <c r="J23" s="133" t="s">
        <v>28</v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3" t="s">
        <v>34</v>
      </c>
      <c r="F24" s="36"/>
      <c r="G24" s="36"/>
      <c r="H24" s="36"/>
      <c r="I24" s="134" t="s">
        <v>30</v>
      </c>
      <c r="J24" s="133" t="s">
        <v>28</v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8" t="s">
        <v>37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28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3" t="s">
        <v>39</v>
      </c>
      <c r="E30" s="36"/>
      <c r="F30" s="36"/>
      <c r="G30" s="36"/>
      <c r="H30" s="36"/>
      <c r="I30" s="130"/>
      <c r="J30" s="144">
        <f>ROUND(J85,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5" t="s">
        <v>41</v>
      </c>
      <c r="G32" s="36"/>
      <c r="H32" s="36"/>
      <c r="I32" s="146" t="s">
        <v>40</v>
      </c>
      <c r="J32" s="145" t="s">
        <v>42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43</v>
      </c>
      <c r="E33" s="128" t="s">
        <v>44</v>
      </c>
      <c r="F33" s="148">
        <f>ROUND((SUM(BE85:BE157)),  2)</f>
        <v>0</v>
      </c>
      <c r="G33" s="36"/>
      <c r="H33" s="36"/>
      <c r="I33" s="149">
        <v>0.20999999999999999</v>
      </c>
      <c r="J33" s="148">
        <f>ROUND(((SUM(BE85:BE157))*I33),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8" t="s">
        <v>45</v>
      </c>
      <c r="F34" s="148">
        <f>ROUND((SUM(BF85:BF157)),  2)</f>
        <v>0</v>
      </c>
      <c r="G34" s="36"/>
      <c r="H34" s="36"/>
      <c r="I34" s="149">
        <v>0.14999999999999999</v>
      </c>
      <c r="J34" s="148">
        <f>ROUND(((SUM(BF85:BF157))*I34),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46</v>
      </c>
      <c r="F35" s="148">
        <f>ROUND((SUM(BG85:BG157)),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47</v>
      </c>
      <c r="F36" s="148">
        <f>ROUND((SUM(BH85:BH157)),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48</v>
      </c>
      <c r="F37" s="148">
        <f>ROUND((SUM(BI85:BI157)),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hidden="1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87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64" t="str">
        <f>E7</f>
        <v>Rekonstrukce elektroinstalace ZŠ Vančurova Hodonín - 1.etapa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267-1 - 3. Zdravotechnika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22</v>
      </c>
      <c r="D52" s="38"/>
      <c r="E52" s="38"/>
      <c r="F52" s="25" t="str">
        <f>F12</f>
        <v>Hodonín</v>
      </c>
      <c r="G52" s="38"/>
      <c r="H52" s="38"/>
      <c r="I52" s="134" t="s">
        <v>24</v>
      </c>
      <c r="J52" s="70" t="str">
        <f>IF(J12="","",J12)</f>
        <v>22. 1. 2020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>Město Hodonín</v>
      </c>
      <c r="G54" s="38"/>
      <c r="H54" s="38"/>
      <c r="I54" s="134" t="s">
        <v>33</v>
      </c>
      <c r="J54" s="34" t="str">
        <f>E21</f>
        <v>Ing. Padalíková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134" t="s">
        <v>36</v>
      </c>
      <c r="J55" s="34" t="str">
        <f>E24</f>
        <v>Ing. Padalíková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65" t="s">
        <v>88</v>
      </c>
      <c r="D57" s="166"/>
      <c r="E57" s="166"/>
      <c r="F57" s="166"/>
      <c r="G57" s="166"/>
      <c r="H57" s="166"/>
      <c r="I57" s="167"/>
      <c r="J57" s="168" t="s">
        <v>89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9" t="s">
        <v>71</v>
      </c>
      <c r="D59" s="38"/>
      <c r="E59" s="38"/>
      <c r="F59" s="38"/>
      <c r="G59" s="38"/>
      <c r="H59" s="38"/>
      <c r="I59" s="130"/>
      <c r="J59" s="100">
        <f>J85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90</v>
      </c>
    </row>
    <row r="60" hidden="1" s="9" customFormat="1" ht="24.96" customHeight="1">
      <c r="A60" s="9"/>
      <c r="B60" s="170"/>
      <c r="C60" s="171"/>
      <c r="D60" s="172" t="s">
        <v>91</v>
      </c>
      <c r="E60" s="173"/>
      <c r="F60" s="173"/>
      <c r="G60" s="173"/>
      <c r="H60" s="173"/>
      <c r="I60" s="174"/>
      <c r="J60" s="175">
        <f>J86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7"/>
      <c r="C61" s="178"/>
      <c r="D61" s="179" t="s">
        <v>92</v>
      </c>
      <c r="E61" s="180"/>
      <c r="F61" s="180"/>
      <c r="G61" s="180"/>
      <c r="H61" s="180"/>
      <c r="I61" s="181"/>
      <c r="J61" s="182">
        <f>J87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70"/>
      <c r="C62" s="171"/>
      <c r="D62" s="172" t="s">
        <v>93</v>
      </c>
      <c r="E62" s="173"/>
      <c r="F62" s="173"/>
      <c r="G62" s="173"/>
      <c r="H62" s="173"/>
      <c r="I62" s="174"/>
      <c r="J62" s="175">
        <f>J91</f>
        <v>0</v>
      </c>
      <c r="K62" s="171"/>
      <c r="L62" s="176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77"/>
      <c r="C63" s="178"/>
      <c r="D63" s="179" t="s">
        <v>94</v>
      </c>
      <c r="E63" s="180"/>
      <c r="F63" s="180"/>
      <c r="G63" s="180"/>
      <c r="H63" s="180"/>
      <c r="I63" s="181"/>
      <c r="J63" s="182">
        <f>J92</f>
        <v>0</v>
      </c>
      <c r="K63" s="178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7"/>
      <c r="C64" s="178"/>
      <c r="D64" s="179" t="s">
        <v>95</v>
      </c>
      <c r="E64" s="180"/>
      <c r="F64" s="180"/>
      <c r="G64" s="180"/>
      <c r="H64" s="180"/>
      <c r="I64" s="181"/>
      <c r="J64" s="182">
        <f>J116</f>
        <v>0</v>
      </c>
      <c r="K64" s="178"/>
      <c r="L64" s="18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7"/>
      <c r="C65" s="178"/>
      <c r="D65" s="179" t="s">
        <v>96</v>
      </c>
      <c r="E65" s="180"/>
      <c r="F65" s="180"/>
      <c r="G65" s="180"/>
      <c r="H65" s="180"/>
      <c r="I65" s="181"/>
      <c r="J65" s="182">
        <f>J149</f>
        <v>0</v>
      </c>
      <c r="K65" s="178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130"/>
      <c r="J66" s="38"/>
      <c r="K66" s="38"/>
      <c r="L66" s="131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hidden="1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160"/>
      <c r="J67" s="58"/>
      <c r="K67" s="58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hidden="1"/>
    <row r="69" hidden="1"/>
    <row r="70" hidden="1"/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163"/>
      <c r="J71" s="60"/>
      <c r="K71" s="60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97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64" t="str">
        <f>E7</f>
        <v>Rekonstrukce elektroinstalace ZŠ Vančurova Hodonín - 1.etapa</v>
      </c>
      <c r="F75" s="30"/>
      <c r="G75" s="30"/>
      <c r="H75" s="30"/>
      <c r="I75" s="130"/>
      <c r="J75" s="38"/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85</v>
      </c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267-1 - 3. Zdravotechnika</v>
      </c>
      <c r="F77" s="38"/>
      <c r="G77" s="38"/>
      <c r="H77" s="38"/>
      <c r="I77" s="130"/>
      <c r="J77" s="38"/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130"/>
      <c r="J78" s="38"/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F12</f>
        <v>Hodonín</v>
      </c>
      <c r="G79" s="38"/>
      <c r="H79" s="38"/>
      <c r="I79" s="134" t="s">
        <v>24</v>
      </c>
      <c r="J79" s="70" t="str">
        <f>IF(J12="","",J12)</f>
        <v>22. 1. 2020</v>
      </c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130"/>
      <c r="J80" s="38"/>
      <c r="K80" s="38"/>
      <c r="L80" s="13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26</v>
      </c>
      <c r="D81" s="38"/>
      <c r="E81" s="38"/>
      <c r="F81" s="25" t="str">
        <f>E15</f>
        <v>Město Hodonín</v>
      </c>
      <c r="G81" s="38"/>
      <c r="H81" s="38"/>
      <c r="I81" s="134" t="s">
        <v>33</v>
      </c>
      <c r="J81" s="34" t="str">
        <f>E21</f>
        <v>Ing. Padalíková</v>
      </c>
      <c r="K81" s="38"/>
      <c r="L81" s="13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134" t="s">
        <v>36</v>
      </c>
      <c r="J82" s="34" t="str">
        <f>E24</f>
        <v>Ing. Padalíková</v>
      </c>
      <c r="K82" s="38"/>
      <c r="L82" s="13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130"/>
      <c r="J83" s="38"/>
      <c r="K83" s="38"/>
      <c r="L83" s="13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1" customFormat="1" ht="29.28" customHeight="1">
      <c r="A84" s="184"/>
      <c r="B84" s="185"/>
      <c r="C84" s="186" t="s">
        <v>98</v>
      </c>
      <c r="D84" s="187" t="s">
        <v>58</v>
      </c>
      <c r="E84" s="187" t="s">
        <v>54</v>
      </c>
      <c r="F84" s="187" t="s">
        <v>55</v>
      </c>
      <c r="G84" s="187" t="s">
        <v>99</v>
      </c>
      <c r="H84" s="187" t="s">
        <v>100</v>
      </c>
      <c r="I84" s="188" t="s">
        <v>101</v>
      </c>
      <c r="J84" s="187" t="s">
        <v>89</v>
      </c>
      <c r="K84" s="189" t="s">
        <v>102</v>
      </c>
      <c r="L84" s="190"/>
      <c r="M84" s="90" t="s">
        <v>28</v>
      </c>
      <c r="N84" s="91" t="s">
        <v>43</v>
      </c>
      <c r="O84" s="91" t="s">
        <v>103</v>
      </c>
      <c r="P84" s="91" t="s">
        <v>104</v>
      </c>
      <c r="Q84" s="91" t="s">
        <v>105</v>
      </c>
      <c r="R84" s="91" t="s">
        <v>106</v>
      </c>
      <c r="S84" s="91" t="s">
        <v>107</v>
      </c>
      <c r="T84" s="92" t="s">
        <v>108</v>
      </c>
      <c r="U84" s="184"/>
      <c r="V84" s="184"/>
      <c r="W84" s="184"/>
      <c r="X84" s="184"/>
      <c r="Y84" s="184"/>
      <c r="Z84" s="184"/>
      <c r="AA84" s="184"/>
      <c r="AB84" s="184"/>
      <c r="AC84" s="184"/>
      <c r="AD84" s="184"/>
      <c r="AE84" s="184"/>
    </row>
    <row r="85" s="2" customFormat="1" ht="22.8" customHeight="1">
      <c r="A85" s="36"/>
      <c r="B85" s="37"/>
      <c r="C85" s="97" t="s">
        <v>109</v>
      </c>
      <c r="D85" s="38"/>
      <c r="E85" s="38"/>
      <c r="F85" s="38"/>
      <c r="G85" s="38"/>
      <c r="H85" s="38"/>
      <c r="I85" s="130"/>
      <c r="J85" s="191">
        <f>BK85</f>
        <v>0</v>
      </c>
      <c r="K85" s="38"/>
      <c r="L85" s="42"/>
      <c r="M85" s="93"/>
      <c r="N85" s="192"/>
      <c r="O85" s="94"/>
      <c r="P85" s="193">
        <f>P86+P91</f>
        <v>0</v>
      </c>
      <c r="Q85" s="94"/>
      <c r="R85" s="193">
        <f>R86+R91</f>
        <v>0.10620180000000001</v>
      </c>
      <c r="S85" s="94"/>
      <c r="T85" s="194">
        <f>T86+T91</f>
        <v>0.22952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72</v>
      </c>
      <c r="AU85" s="15" t="s">
        <v>90</v>
      </c>
      <c r="BK85" s="195">
        <f>BK86+BK91</f>
        <v>0</v>
      </c>
    </row>
    <row r="86" s="12" customFormat="1" ht="25.92" customHeight="1">
      <c r="A86" s="12"/>
      <c r="B86" s="196"/>
      <c r="C86" s="197"/>
      <c r="D86" s="198" t="s">
        <v>72</v>
      </c>
      <c r="E86" s="199" t="s">
        <v>110</v>
      </c>
      <c r="F86" s="199" t="s">
        <v>111</v>
      </c>
      <c r="G86" s="197"/>
      <c r="H86" s="197"/>
      <c r="I86" s="200"/>
      <c r="J86" s="201">
        <f>BK86</f>
        <v>0</v>
      </c>
      <c r="K86" s="197"/>
      <c r="L86" s="202"/>
      <c r="M86" s="203"/>
      <c r="N86" s="204"/>
      <c r="O86" s="204"/>
      <c r="P86" s="205">
        <f>P87</f>
        <v>0</v>
      </c>
      <c r="Q86" s="204"/>
      <c r="R86" s="205">
        <f>R87</f>
        <v>0</v>
      </c>
      <c r="S86" s="204"/>
      <c r="T86" s="206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7" t="s">
        <v>81</v>
      </c>
      <c r="AT86" s="208" t="s">
        <v>72</v>
      </c>
      <c r="AU86" s="208" t="s">
        <v>73</v>
      </c>
      <c r="AY86" s="207" t="s">
        <v>112</v>
      </c>
      <c r="BK86" s="209">
        <f>BK87</f>
        <v>0</v>
      </c>
    </row>
    <row r="87" s="12" customFormat="1" ht="22.8" customHeight="1">
      <c r="A87" s="12"/>
      <c r="B87" s="196"/>
      <c r="C87" s="197"/>
      <c r="D87" s="198" t="s">
        <v>72</v>
      </c>
      <c r="E87" s="210" t="s">
        <v>113</v>
      </c>
      <c r="F87" s="210" t="s">
        <v>114</v>
      </c>
      <c r="G87" s="197"/>
      <c r="H87" s="197"/>
      <c r="I87" s="200"/>
      <c r="J87" s="211">
        <f>BK87</f>
        <v>0</v>
      </c>
      <c r="K87" s="197"/>
      <c r="L87" s="202"/>
      <c r="M87" s="203"/>
      <c r="N87" s="204"/>
      <c r="O87" s="204"/>
      <c r="P87" s="205">
        <f>SUM(P88:P90)</f>
        <v>0</v>
      </c>
      <c r="Q87" s="204"/>
      <c r="R87" s="205">
        <f>SUM(R88:R90)</f>
        <v>0</v>
      </c>
      <c r="S87" s="204"/>
      <c r="T87" s="206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81</v>
      </c>
      <c r="AT87" s="208" t="s">
        <v>72</v>
      </c>
      <c r="AU87" s="208" t="s">
        <v>81</v>
      </c>
      <c r="AY87" s="207" t="s">
        <v>112</v>
      </c>
      <c r="BK87" s="209">
        <f>SUM(BK88:BK90)</f>
        <v>0</v>
      </c>
    </row>
    <row r="88" s="2" customFormat="1" ht="16.5" customHeight="1">
      <c r="A88" s="36"/>
      <c r="B88" s="37"/>
      <c r="C88" s="212" t="s">
        <v>81</v>
      </c>
      <c r="D88" s="212" t="s">
        <v>115</v>
      </c>
      <c r="E88" s="213" t="s">
        <v>116</v>
      </c>
      <c r="F88" s="214" t="s">
        <v>117</v>
      </c>
      <c r="G88" s="215" t="s">
        <v>118</v>
      </c>
      <c r="H88" s="216">
        <v>0.23000000000000001</v>
      </c>
      <c r="I88" s="217"/>
      <c r="J88" s="218">
        <f>ROUND(I88*H88,2)</f>
        <v>0</v>
      </c>
      <c r="K88" s="214" t="s">
        <v>119</v>
      </c>
      <c r="L88" s="42"/>
      <c r="M88" s="219" t="s">
        <v>28</v>
      </c>
      <c r="N88" s="220" t="s">
        <v>44</v>
      </c>
      <c r="O88" s="82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3" t="s">
        <v>120</v>
      </c>
      <c r="AT88" s="223" t="s">
        <v>115</v>
      </c>
      <c r="AU88" s="223" t="s">
        <v>83</v>
      </c>
      <c r="AY88" s="15" t="s">
        <v>112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5" t="s">
        <v>81</v>
      </c>
      <c r="BK88" s="224">
        <f>ROUND(I88*H88,2)</f>
        <v>0</v>
      </c>
      <c r="BL88" s="15" t="s">
        <v>120</v>
      </c>
      <c r="BM88" s="223" t="s">
        <v>121</v>
      </c>
    </row>
    <row r="89" s="2" customFormat="1" ht="21.75" customHeight="1">
      <c r="A89" s="36"/>
      <c r="B89" s="37"/>
      <c r="C89" s="212" t="s">
        <v>83</v>
      </c>
      <c r="D89" s="212" t="s">
        <v>115</v>
      </c>
      <c r="E89" s="213" t="s">
        <v>122</v>
      </c>
      <c r="F89" s="214" t="s">
        <v>123</v>
      </c>
      <c r="G89" s="215" t="s">
        <v>118</v>
      </c>
      <c r="H89" s="216">
        <v>3.4500000000000002</v>
      </c>
      <c r="I89" s="217"/>
      <c r="J89" s="218">
        <f>ROUND(I89*H89,2)</f>
        <v>0</v>
      </c>
      <c r="K89" s="214" t="s">
        <v>119</v>
      </c>
      <c r="L89" s="42"/>
      <c r="M89" s="219" t="s">
        <v>28</v>
      </c>
      <c r="N89" s="220" t="s">
        <v>44</v>
      </c>
      <c r="O89" s="82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3" t="s">
        <v>120</v>
      </c>
      <c r="AT89" s="223" t="s">
        <v>115</v>
      </c>
      <c r="AU89" s="223" t="s">
        <v>83</v>
      </c>
      <c r="AY89" s="15" t="s">
        <v>112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5" t="s">
        <v>81</v>
      </c>
      <c r="BK89" s="224">
        <f>ROUND(I89*H89,2)</f>
        <v>0</v>
      </c>
      <c r="BL89" s="15" t="s">
        <v>120</v>
      </c>
      <c r="BM89" s="223" t="s">
        <v>124</v>
      </c>
    </row>
    <row r="90" s="13" customFormat="1">
      <c r="A90" s="13"/>
      <c r="B90" s="225"/>
      <c r="C90" s="226"/>
      <c r="D90" s="227" t="s">
        <v>125</v>
      </c>
      <c r="E90" s="228" t="s">
        <v>28</v>
      </c>
      <c r="F90" s="229" t="s">
        <v>126</v>
      </c>
      <c r="G90" s="226"/>
      <c r="H90" s="230">
        <v>3.4500000000000002</v>
      </c>
      <c r="I90" s="231"/>
      <c r="J90" s="226"/>
      <c r="K90" s="226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125</v>
      </c>
      <c r="AU90" s="236" t="s">
        <v>83</v>
      </c>
      <c r="AV90" s="13" t="s">
        <v>83</v>
      </c>
      <c r="AW90" s="13" t="s">
        <v>35</v>
      </c>
      <c r="AX90" s="13" t="s">
        <v>81</v>
      </c>
      <c r="AY90" s="236" t="s">
        <v>112</v>
      </c>
    </row>
    <row r="91" s="12" customFormat="1" ht="25.92" customHeight="1">
      <c r="A91" s="12"/>
      <c r="B91" s="196"/>
      <c r="C91" s="197"/>
      <c r="D91" s="198" t="s">
        <v>72</v>
      </c>
      <c r="E91" s="199" t="s">
        <v>127</v>
      </c>
      <c r="F91" s="199" t="s">
        <v>128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P92+P116+P149</f>
        <v>0</v>
      </c>
      <c r="Q91" s="204"/>
      <c r="R91" s="205">
        <f>R92+R116+R149</f>
        <v>0.10620180000000001</v>
      </c>
      <c r="S91" s="204"/>
      <c r="T91" s="206">
        <f>T92+T116+T149</f>
        <v>0.22952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83</v>
      </c>
      <c r="AT91" s="208" t="s">
        <v>72</v>
      </c>
      <c r="AU91" s="208" t="s">
        <v>73</v>
      </c>
      <c r="AY91" s="207" t="s">
        <v>112</v>
      </c>
      <c r="BK91" s="209">
        <f>BK92+BK116+BK149</f>
        <v>0</v>
      </c>
    </row>
    <row r="92" s="12" customFormat="1" ht="22.8" customHeight="1">
      <c r="A92" s="12"/>
      <c r="B92" s="196"/>
      <c r="C92" s="197"/>
      <c r="D92" s="198" t="s">
        <v>72</v>
      </c>
      <c r="E92" s="210" t="s">
        <v>129</v>
      </c>
      <c r="F92" s="210" t="s">
        <v>130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SUM(P93:P115)</f>
        <v>0</v>
      </c>
      <c r="Q92" s="204"/>
      <c r="R92" s="205">
        <f>SUM(R93:R115)</f>
        <v>0.042885800000000002</v>
      </c>
      <c r="S92" s="204"/>
      <c r="T92" s="206">
        <f>SUM(T93:T115)</f>
        <v>0.20328399999999999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83</v>
      </c>
      <c r="AT92" s="208" t="s">
        <v>72</v>
      </c>
      <c r="AU92" s="208" t="s">
        <v>81</v>
      </c>
      <c r="AY92" s="207" t="s">
        <v>112</v>
      </c>
      <c r="BK92" s="209">
        <f>SUM(BK93:BK115)</f>
        <v>0</v>
      </c>
    </row>
    <row r="93" s="2" customFormat="1" ht="16.5" customHeight="1">
      <c r="A93" s="36"/>
      <c r="B93" s="37"/>
      <c r="C93" s="212" t="s">
        <v>131</v>
      </c>
      <c r="D93" s="212" t="s">
        <v>115</v>
      </c>
      <c r="E93" s="213" t="s">
        <v>132</v>
      </c>
      <c r="F93" s="214" t="s">
        <v>133</v>
      </c>
      <c r="G93" s="215" t="s">
        <v>134</v>
      </c>
      <c r="H93" s="216">
        <v>10.199999999999999</v>
      </c>
      <c r="I93" s="217"/>
      <c r="J93" s="218">
        <f>ROUND(I93*H93,2)</f>
        <v>0</v>
      </c>
      <c r="K93" s="214" t="s">
        <v>119</v>
      </c>
      <c r="L93" s="42"/>
      <c r="M93" s="219" t="s">
        <v>28</v>
      </c>
      <c r="N93" s="220" t="s">
        <v>44</v>
      </c>
      <c r="O93" s="82"/>
      <c r="P93" s="221">
        <f>O93*H93</f>
        <v>0</v>
      </c>
      <c r="Q93" s="221">
        <v>0</v>
      </c>
      <c r="R93" s="221">
        <f>Q93*H93</f>
        <v>0</v>
      </c>
      <c r="S93" s="221">
        <v>0.014919999999999999</v>
      </c>
      <c r="T93" s="222">
        <f>S93*H93</f>
        <v>0.15218399999999999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3" t="s">
        <v>135</v>
      </c>
      <c r="AT93" s="223" t="s">
        <v>115</v>
      </c>
      <c r="AU93" s="223" t="s">
        <v>83</v>
      </c>
      <c r="AY93" s="15" t="s">
        <v>112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5" t="s">
        <v>81</v>
      </c>
      <c r="BK93" s="224">
        <f>ROUND(I93*H93,2)</f>
        <v>0</v>
      </c>
      <c r="BL93" s="15" t="s">
        <v>135</v>
      </c>
      <c r="BM93" s="223" t="s">
        <v>136</v>
      </c>
    </row>
    <row r="94" s="13" customFormat="1">
      <c r="A94" s="13"/>
      <c r="B94" s="225"/>
      <c r="C94" s="226"/>
      <c r="D94" s="227" t="s">
        <v>125</v>
      </c>
      <c r="E94" s="228" t="s">
        <v>28</v>
      </c>
      <c r="F94" s="229" t="s">
        <v>137</v>
      </c>
      <c r="G94" s="226"/>
      <c r="H94" s="230">
        <v>10.199999999999999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125</v>
      </c>
      <c r="AU94" s="236" t="s">
        <v>83</v>
      </c>
      <c r="AV94" s="13" t="s">
        <v>83</v>
      </c>
      <c r="AW94" s="13" t="s">
        <v>35</v>
      </c>
      <c r="AX94" s="13" t="s">
        <v>81</v>
      </c>
      <c r="AY94" s="236" t="s">
        <v>112</v>
      </c>
    </row>
    <row r="95" s="2" customFormat="1" ht="16.5" customHeight="1">
      <c r="A95" s="36"/>
      <c r="B95" s="37"/>
      <c r="C95" s="212" t="s">
        <v>120</v>
      </c>
      <c r="D95" s="212" t="s">
        <v>115</v>
      </c>
      <c r="E95" s="213" t="s">
        <v>138</v>
      </c>
      <c r="F95" s="214" t="s">
        <v>139</v>
      </c>
      <c r="G95" s="215" t="s">
        <v>140</v>
      </c>
      <c r="H95" s="216">
        <v>4</v>
      </c>
      <c r="I95" s="217"/>
      <c r="J95" s="218">
        <f>ROUND(I95*H95,2)</f>
        <v>0</v>
      </c>
      <c r="K95" s="214" t="s">
        <v>119</v>
      </c>
      <c r="L95" s="42"/>
      <c r="M95" s="219" t="s">
        <v>28</v>
      </c>
      <c r="N95" s="220" t="s">
        <v>44</v>
      </c>
      <c r="O95" s="82"/>
      <c r="P95" s="221">
        <f>O95*H95</f>
        <v>0</v>
      </c>
      <c r="Q95" s="221">
        <v>0.0020200000000000001</v>
      </c>
      <c r="R95" s="221">
        <f>Q95*H95</f>
        <v>0.0080800000000000004</v>
      </c>
      <c r="S95" s="221">
        <v>0</v>
      </c>
      <c r="T95" s="22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3" t="s">
        <v>135</v>
      </c>
      <c r="AT95" s="223" t="s">
        <v>115</v>
      </c>
      <c r="AU95" s="223" t="s">
        <v>83</v>
      </c>
      <c r="AY95" s="15" t="s">
        <v>112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5" t="s">
        <v>81</v>
      </c>
      <c r="BK95" s="224">
        <f>ROUND(I95*H95,2)</f>
        <v>0</v>
      </c>
      <c r="BL95" s="15" t="s">
        <v>135</v>
      </c>
      <c r="BM95" s="223" t="s">
        <v>141</v>
      </c>
    </row>
    <row r="96" s="2" customFormat="1" ht="16.5" customHeight="1">
      <c r="A96" s="36"/>
      <c r="B96" s="37"/>
      <c r="C96" s="212" t="s">
        <v>142</v>
      </c>
      <c r="D96" s="212" t="s">
        <v>115</v>
      </c>
      <c r="E96" s="213" t="s">
        <v>143</v>
      </c>
      <c r="F96" s="214" t="s">
        <v>144</v>
      </c>
      <c r="G96" s="215" t="s">
        <v>140</v>
      </c>
      <c r="H96" s="216">
        <v>4</v>
      </c>
      <c r="I96" s="217"/>
      <c r="J96" s="218">
        <f>ROUND(I96*H96,2)</f>
        <v>0</v>
      </c>
      <c r="K96" s="214" t="s">
        <v>119</v>
      </c>
      <c r="L96" s="42"/>
      <c r="M96" s="219" t="s">
        <v>28</v>
      </c>
      <c r="N96" s="220" t="s">
        <v>44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135</v>
      </c>
      <c r="AT96" s="223" t="s">
        <v>115</v>
      </c>
      <c r="AU96" s="223" t="s">
        <v>83</v>
      </c>
      <c r="AY96" s="15" t="s">
        <v>112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81</v>
      </c>
      <c r="BK96" s="224">
        <f>ROUND(I96*H96,2)</f>
        <v>0</v>
      </c>
      <c r="BL96" s="15" t="s">
        <v>135</v>
      </c>
      <c r="BM96" s="223" t="s">
        <v>145</v>
      </c>
    </row>
    <row r="97" s="2" customFormat="1" ht="16.5" customHeight="1">
      <c r="A97" s="36"/>
      <c r="B97" s="37"/>
      <c r="C97" s="212" t="s">
        <v>146</v>
      </c>
      <c r="D97" s="212" t="s">
        <v>115</v>
      </c>
      <c r="E97" s="213" t="s">
        <v>147</v>
      </c>
      <c r="F97" s="214" t="s">
        <v>148</v>
      </c>
      <c r="G97" s="215" t="s">
        <v>140</v>
      </c>
      <c r="H97" s="216">
        <v>3</v>
      </c>
      <c r="I97" s="217"/>
      <c r="J97" s="218">
        <f>ROUND(I97*H97,2)</f>
        <v>0</v>
      </c>
      <c r="K97" s="214" t="s">
        <v>119</v>
      </c>
      <c r="L97" s="42"/>
      <c r="M97" s="219" t="s">
        <v>28</v>
      </c>
      <c r="N97" s="220" t="s">
        <v>44</v>
      </c>
      <c r="O97" s="82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3" t="s">
        <v>135</v>
      </c>
      <c r="AT97" s="223" t="s">
        <v>115</v>
      </c>
      <c r="AU97" s="223" t="s">
        <v>83</v>
      </c>
      <c r="AY97" s="15" t="s">
        <v>112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5" t="s">
        <v>81</v>
      </c>
      <c r="BK97" s="224">
        <f>ROUND(I97*H97,2)</f>
        <v>0</v>
      </c>
      <c r="BL97" s="15" t="s">
        <v>135</v>
      </c>
      <c r="BM97" s="223" t="s">
        <v>149</v>
      </c>
    </row>
    <row r="98" s="2" customFormat="1" ht="16.5" customHeight="1">
      <c r="A98" s="36"/>
      <c r="B98" s="37"/>
      <c r="C98" s="212" t="s">
        <v>150</v>
      </c>
      <c r="D98" s="212" t="s">
        <v>115</v>
      </c>
      <c r="E98" s="213" t="s">
        <v>151</v>
      </c>
      <c r="F98" s="214" t="s">
        <v>152</v>
      </c>
      <c r="G98" s="215" t="s">
        <v>134</v>
      </c>
      <c r="H98" s="216">
        <v>14</v>
      </c>
      <c r="I98" s="217"/>
      <c r="J98" s="218">
        <f>ROUND(I98*H98,2)</f>
        <v>0</v>
      </c>
      <c r="K98" s="214" t="s">
        <v>119</v>
      </c>
      <c r="L98" s="42"/>
      <c r="M98" s="219" t="s">
        <v>28</v>
      </c>
      <c r="N98" s="220" t="s">
        <v>44</v>
      </c>
      <c r="O98" s="82"/>
      <c r="P98" s="221">
        <f>O98*H98</f>
        <v>0</v>
      </c>
      <c r="Q98" s="221">
        <v>0</v>
      </c>
      <c r="R98" s="221">
        <f>Q98*H98</f>
        <v>0</v>
      </c>
      <c r="S98" s="221">
        <v>0.0020999999999999999</v>
      </c>
      <c r="T98" s="222">
        <f>S98*H98</f>
        <v>0.029399999999999999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3" t="s">
        <v>135</v>
      </c>
      <c r="AT98" s="223" t="s">
        <v>115</v>
      </c>
      <c r="AU98" s="223" t="s">
        <v>83</v>
      </c>
      <c r="AY98" s="15" t="s">
        <v>112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5" t="s">
        <v>81</v>
      </c>
      <c r="BK98" s="224">
        <f>ROUND(I98*H98,2)</f>
        <v>0</v>
      </c>
      <c r="BL98" s="15" t="s">
        <v>135</v>
      </c>
      <c r="BM98" s="223" t="s">
        <v>153</v>
      </c>
    </row>
    <row r="99" s="2" customFormat="1" ht="16.5" customHeight="1">
      <c r="A99" s="36"/>
      <c r="B99" s="37"/>
      <c r="C99" s="212" t="s">
        <v>154</v>
      </c>
      <c r="D99" s="212" t="s">
        <v>115</v>
      </c>
      <c r="E99" s="213" t="s">
        <v>155</v>
      </c>
      <c r="F99" s="214" t="s">
        <v>156</v>
      </c>
      <c r="G99" s="215" t="s">
        <v>140</v>
      </c>
      <c r="H99" s="216">
        <v>3</v>
      </c>
      <c r="I99" s="217"/>
      <c r="J99" s="218">
        <f>ROUND(I99*H99,2)</f>
        <v>0</v>
      </c>
      <c r="K99" s="214" t="s">
        <v>119</v>
      </c>
      <c r="L99" s="42"/>
      <c r="M99" s="219" t="s">
        <v>28</v>
      </c>
      <c r="N99" s="220" t="s">
        <v>44</v>
      </c>
      <c r="O99" s="82"/>
      <c r="P99" s="221">
        <f>O99*H99</f>
        <v>0</v>
      </c>
      <c r="Q99" s="221">
        <v>0.00031</v>
      </c>
      <c r="R99" s="221">
        <f>Q99*H99</f>
        <v>0.00093000000000000005</v>
      </c>
      <c r="S99" s="221">
        <v>0</v>
      </c>
      <c r="T99" s="22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3" t="s">
        <v>135</v>
      </c>
      <c r="AT99" s="223" t="s">
        <v>115</v>
      </c>
      <c r="AU99" s="223" t="s">
        <v>83</v>
      </c>
      <c r="AY99" s="15" t="s">
        <v>112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5" t="s">
        <v>81</v>
      </c>
      <c r="BK99" s="224">
        <f>ROUND(I99*H99,2)</f>
        <v>0</v>
      </c>
      <c r="BL99" s="15" t="s">
        <v>135</v>
      </c>
      <c r="BM99" s="223" t="s">
        <v>157</v>
      </c>
    </row>
    <row r="100" s="2" customFormat="1" ht="16.5" customHeight="1">
      <c r="A100" s="36"/>
      <c r="B100" s="37"/>
      <c r="C100" s="212" t="s">
        <v>158</v>
      </c>
      <c r="D100" s="212" t="s">
        <v>115</v>
      </c>
      <c r="E100" s="213" t="s">
        <v>159</v>
      </c>
      <c r="F100" s="214" t="s">
        <v>160</v>
      </c>
      <c r="G100" s="215" t="s">
        <v>134</v>
      </c>
      <c r="H100" s="216">
        <v>5.9400000000000004</v>
      </c>
      <c r="I100" s="217"/>
      <c r="J100" s="218">
        <f>ROUND(I100*H100,2)</f>
        <v>0</v>
      </c>
      <c r="K100" s="214" t="s">
        <v>119</v>
      </c>
      <c r="L100" s="42"/>
      <c r="M100" s="219" t="s">
        <v>28</v>
      </c>
      <c r="N100" s="220" t="s">
        <v>44</v>
      </c>
      <c r="O100" s="82"/>
      <c r="P100" s="221">
        <f>O100*H100</f>
        <v>0</v>
      </c>
      <c r="Q100" s="221">
        <v>0.00055000000000000003</v>
      </c>
      <c r="R100" s="221">
        <f>Q100*H100</f>
        <v>0.0032670000000000004</v>
      </c>
      <c r="S100" s="221">
        <v>0</v>
      </c>
      <c r="T100" s="22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3" t="s">
        <v>135</v>
      </c>
      <c r="AT100" s="223" t="s">
        <v>115</v>
      </c>
      <c r="AU100" s="223" t="s">
        <v>83</v>
      </c>
      <c r="AY100" s="15" t="s">
        <v>112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5" t="s">
        <v>81</v>
      </c>
      <c r="BK100" s="224">
        <f>ROUND(I100*H100,2)</f>
        <v>0</v>
      </c>
      <c r="BL100" s="15" t="s">
        <v>135</v>
      </c>
      <c r="BM100" s="223" t="s">
        <v>161</v>
      </c>
    </row>
    <row r="101" s="13" customFormat="1">
      <c r="A101" s="13"/>
      <c r="B101" s="225"/>
      <c r="C101" s="226"/>
      <c r="D101" s="227" t="s">
        <v>125</v>
      </c>
      <c r="E101" s="228" t="s">
        <v>28</v>
      </c>
      <c r="F101" s="229" t="s">
        <v>162</v>
      </c>
      <c r="G101" s="226"/>
      <c r="H101" s="230">
        <v>5.9400000000000004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125</v>
      </c>
      <c r="AU101" s="236" t="s">
        <v>83</v>
      </c>
      <c r="AV101" s="13" t="s">
        <v>83</v>
      </c>
      <c r="AW101" s="13" t="s">
        <v>35</v>
      </c>
      <c r="AX101" s="13" t="s">
        <v>81</v>
      </c>
      <c r="AY101" s="236" t="s">
        <v>112</v>
      </c>
    </row>
    <row r="102" s="2" customFormat="1" ht="16.5" customHeight="1">
      <c r="A102" s="36"/>
      <c r="B102" s="37"/>
      <c r="C102" s="212" t="s">
        <v>163</v>
      </c>
      <c r="D102" s="212" t="s">
        <v>115</v>
      </c>
      <c r="E102" s="213" t="s">
        <v>164</v>
      </c>
      <c r="F102" s="214" t="s">
        <v>165</v>
      </c>
      <c r="G102" s="215" t="s">
        <v>134</v>
      </c>
      <c r="H102" s="216">
        <v>10.68</v>
      </c>
      <c r="I102" s="217"/>
      <c r="J102" s="218">
        <f>ROUND(I102*H102,2)</f>
        <v>0</v>
      </c>
      <c r="K102" s="214" t="s">
        <v>119</v>
      </c>
      <c r="L102" s="42"/>
      <c r="M102" s="219" t="s">
        <v>28</v>
      </c>
      <c r="N102" s="220" t="s">
        <v>44</v>
      </c>
      <c r="O102" s="82"/>
      <c r="P102" s="221">
        <f>O102*H102</f>
        <v>0</v>
      </c>
      <c r="Q102" s="221">
        <v>0.0010399999999999999</v>
      </c>
      <c r="R102" s="221">
        <f>Q102*H102</f>
        <v>0.011107199999999999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135</v>
      </c>
      <c r="AT102" s="223" t="s">
        <v>115</v>
      </c>
      <c r="AU102" s="223" t="s">
        <v>83</v>
      </c>
      <c r="AY102" s="15" t="s">
        <v>112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81</v>
      </c>
      <c r="BK102" s="224">
        <f>ROUND(I102*H102,2)</f>
        <v>0</v>
      </c>
      <c r="BL102" s="15" t="s">
        <v>135</v>
      </c>
      <c r="BM102" s="223" t="s">
        <v>166</v>
      </c>
    </row>
    <row r="103" s="13" customFormat="1">
      <c r="A103" s="13"/>
      <c r="B103" s="225"/>
      <c r="C103" s="226"/>
      <c r="D103" s="227" t="s">
        <v>125</v>
      </c>
      <c r="E103" s="228" t="s">
        <v>28</v>
      </c>
      <c r="F103" s="229" t="s">
        <v>167</v>
      </c>
      <c r="G103" s="226"/>
      <c r="H103" s="230">
        <v>10.68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125</v>
      </c>
      <c r="AU103" s="236" t="s">
        <v>83</v>
      </c>
      <c r="AV103" s="13" t="s">
        <v>83</v>
      </c>
      <c r="AW103" s="13" t="s">
        <v>35</v>
      </c>
      <c r="AX103" s="13" t="s">
        <v>81</v>
      </c>
      <c r="AY103" s="236" t="s">
        <v>112</v>
      </c>
    </row>
    <row r="104" s="2" customFormat="1" ht="16.5" customHeight="1">
      <c r="A104" s="36"/>
      <c r="B104" s="37"/>
      <c r="C104" s="237" t="s">
        <v>168</v>
      </c>
      <c r="D104" s="237" t="s">
        <v>169</v>
      </c>
      <c r="E104" s="238" t="s">
        <v>170</v>
      </c>
      <c r="F104" s="239" t="s">
        <v>171</v>
      </c>
      <c r="G104" s="240" t="s">
        <v>140</v>
      </c>
      <c r="H104" s="241">
        <v>2</v>
      </c>
      <c r="I104" s="242"/>
      <c r="J104" s="243">
        <f>ROUND(I104*H104,2)</f>
        <v>0</v>
      </c>
      <c r="K104" s="239" t="s">
        <v>119</v>
      </c>
      <c r="L104" s="244"/>
      <c r="M104" s="245" t="s">
        <v>28</v>
      </c>
      <c r="N104" s="246" t="s">
        <v>44</v>
      </c>
      <c r="O104" s="82"/>
      <c r="P104" s="221">
        <f>O104*H104</f>
        <v>0</v>
      </c>
      <c r="Q104" s="221">
        <v>0.00021000000000000001</v>
      </c>
      <c r="R104" s="221">
        <f>Q104*H104</f>
        <v>0.00042000000000000002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172</v>
      </c>
      <c r="AT104" s="223" t="s">
        <v>169</v>
      </c>
      <c r="AU104" s="223" t="s">
        <v>83</v>
      </c>
      <c r="AY104" s="15" t="s">
        <v>112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81</v>
      </c>
      <c r="BK104" s="224">
        <f>ROUND(I104*H104,2)</f>
        <v>0</v>
      </c>
      <c r="BL104" s="15" t="s">
        <v>135</v>
      </c>
      <c r="BM104" s="223" t="s">
        <v>173</v>
      </c>
    </row>
    <row r="105" s="2" customFormat="1" ht="16.5" customHeight="1">
      <c r="A105" s="36"/>
      <c r="B105" s="37"/>
      <c r="C105" s="212" t="s">
        <v>174</v>
      </c>
      <c r="D105" s="212" t="s">
        <v>115</v>
      </c>
      <c r="E105" s="213" t="s">
        <v>175</v>
      </c>
      <c r="F105" s="214" t="s">
        <v>176</v>
      </c>
      <c r="G105" s="215" t="s">
        <v>134</v>
      </c>
      <c r="H105" s="216">
        <v>10.08</v>
      </c>
      <c r="I105" s="217"/>
      <c r="J105" s="218">
        <f>ROUND(I105*H105,2)</f>
        <v>0</v>
      </c>
      <c r="K105" s="214" t="s">
        <v>119</v>
      </c>
      <c r="L105" s="42"/>
      <c r="M105" s="219" t="s">
        <v>28</v>
      </c>
      <c r="N105" s="220" t="s">
        <v>44</v>
      </c>
      <c r="O105" s="82"/>
      <c r="P105" s="221">
        <f>O105*H105</f>
        <v>0</v>
      </c>
      <c r="Q105" s="221">
        <v>0.0017700000000000001</v>
      </c>
      <c r="R105" s="221">
        <f>Q105*H105</f>
        <v>0.017841600000000003</v>
      </c>
      <c r="S105" s="221">
        <v>0</v>
      </c>
      <c r="T105" s="22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3" t="s">
        <v>135</v>
      </c>
      <c r="AT105" s="223" t="s">
        <v>115</v>
      </c>
      <c r="AU105" s="223" t="s">
        <v>83</v>
      </c>
      <c r="AY105" s="15" t="s">
        <v>112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5" t="s">
        <v>81</v>
      </c>
      <c r="BK105" s="224">
        <f>ROUND(I105*H105,2)</f>
        <v>0</v>
      </c>
      <c r="BL105" s="15" t="s">
        <v>135</v>
      </c>
      <c r="BM105" s="223" t="s">
        <v>177</v>
      </c>
    </row>
    <row r="106" s="13" customFormat="1">
      <c r="A106" s="13"/>
      <c r="B106" s="225"/>
      <c r="C106" s="226"/>
      <c r="D106" s="227" t="s">
        <v>125</v>
      </c>
      <c r="E106" s="228" t="s">
        <v>28</v>
      </c>
      <c r="F106" s="229" t="s">
        <v>178</v>
      </c>
      <c r="G106" s="226"/>
      <c r="H106" s="230">
        <v>10.08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125</v>
      </c>
      <c r="AU106" s="236" t="s">
        <v>83</v>
      </c>
      <c r="AV106" s="13" t="s">
        <v>83</v>
      </c>
      <c r="AW106" s="13" t="s">
        <v>35</v>
      </c>
      <c r="AX106" s="13" t="s">
        <v>81</v>
      </c>
      <c r="AY106" s="236" t="s">
        <v>112</v>
      </c>
    </row>
    <row r="107" s="2" customFormat="1" ht="16.5" customHeight="1">
      <c r="A107" s="36"/>
      <c r="B107" s="37"/>
      <c r="C107" s="237" t="s">
        <v>179</v>
      </c>
      <c r="D107" s="237" t="s">
        <v>169</v>
      </c>
      <c r="E107" s="238" t="s">
        <v>180</v>
      </c>
      <c r="F107" s="239" t="s">
        <v>181</v>
      </c>
      <c r="G107" s="240" t="s">
        <v>140</v>
      </c>
      <c r="H107" s="241">
        <v>2</v>
      </c>
      <c r="I107" s="242"/>
      <c r="J107" s="243">
        <f>ROUND(I107*H107,2)</f>
        <v>0</v>
      </c>
      <c r="K107" s="239" t="s">
        <v>119</v>
      </c>
      <c r="L107" s="244"/>
      <c r="M107" s="245" t="s">
        <v>28</v>
      </c>
      <c r="N107" s="246" t="s">
        <v>44</v>
      </c>
      <c r="O107" s="82"/>
      <c r="P107" s="221">
        <f>O107*H107</f>
        <v>0</v>
      </c>
      <c r="Q107" s="221">
        <v>0.00044999999999999999</v>
      </c>
      <c r="R107" s="221">
        <f>Q107*H107</f>
        <v>0.00089999999999999998</v>
      </c>
      <c r="S107" s="221">
        <v>0</v>
      </c>
      <c r="T107" s="22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3" t="s">
        <v>172</v>
      </c>
      <c r="AT107" s="223" t="s">
        <v>169</v>
      </c>
      <c r="AU107" s="223" t="s">
        <v>83</v>
      </c>
      <c r="AY107" s="15" t="s">
        <v>112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5" t="s">
        <v>81</v>
      </c>
      <c r="BK107" s="224">
        <f>ROUND(I107*H107,2)</f>
        <v>0</v>
      </c>
      <c r="BL107" s="15" t="s">
        <v>135</v>
      </c>
      <c r="BM107" s="223" t="s">
        <v>182</v>
      </c>
    </row>
    <row r="108" s="2" customFormat="1" ht="16.5" customHeight="1">
      <c r="A108" s="36"/>
      <c r="B108" s="37"/>
      <c r="C108" s="212" t="s">
        <v>183</v>
      </c>
      <c r="D108" s="212" t="s">
        <v>115</v>
      </c>
      <c r="E108" s="213" t="s">
        <v>184</v>
      </c>
      <c r="F108" s="214" t="s">
        <v>185</v>
      </c>
      <c r="G108" s="215" t="s">
        <v>140</v>
      </c>
      <c r="H108" s="216">
        <v>8</v>
      </c>
      <c r="I108" s="217"/>
      <c r="J108" s="218">
        <f>ROUND(I108*H108,2)</f>
        <v>0</v>
      </c>
      <c r="K108" s="214" t="s">
        <v>119</v>
      </c>
      <c r="L108" s="42"/>
      <c r="M108" s="219" t="s">
        <v>28</v>
      </c>
      <c r="N108" s="220" t="s">
        <v>44</v>
      </c>
      <c r="O108" s="82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3" t="s">
        <v>135</v>
      </c>
      <c r="AT108" s="223" t="s">
        <v>115</v>
      </c>
      <c r="AU108" s="223" t="s">
        <v>83</v>
      </c>
      <c r="AY108" s="15" t="s">
        <v>112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5" t="s">
        <v>81</v>
      </c>
      <c r="BK108" s="224">
        <f>ROUND(I108*H108,2)</f>
        <v>0</v>
      </c>
      <c r="BL108" s="15" t="s">
        <v>135</v>
      </c>
      <c r="BM108" s="223" t="s">
        <v>186</v>
      </c>
    </row>
    <row r="109" s="2" customFormat="1" ht="16.5" customHeight="1">
      <c r="A109" s="36"/>
      <c r="B109" s="37"/>
      <c r="C109" s="212" t="s">
        <v>8</v>
      </c>
      <c r="D109" s="212" t="s">
        <v>115</v>
      </c>
      <c r="E109" s="213" t="s">
        <v>187</v>
      </c>
      <c r="F109" s="214" t="s">
        <v>188</v>
      </c>
      <c r="G109" s="215" t="s">
        <v>140</v>
      </c>
      <c r="H109" s="216">
        <v>7</v>
      </c>
      <c r="I109" s="217"/>
      <c r="J109" s="218">
        <f>ROUND(I109*H109,2)</f>
        <v>0</v>
      </c>
      <c r="K109" s="214" t="s">
        <v>119</v>
      </c>
      <c r="L109" s="42"/>
      <c r="M109" s="219" t="s">
        <v>28</v>
      </c>
      <c r="N109" s="220" t="s">
        <v>44</v>
      </c>
      <c r="O109" s="82"/>
      <c r="P109" s="221">
        <f>O109*H109</f>
        <v>0</v>
      </c>
      <c r="Q109" s="221">
        <v>0</v>
      </c>
      <c r="R109" s="221">
        <f>Q109*H109</f>
        <v>0</v>
      </c>
      <c r="S109" s="221">
        <v>0.0030999999999999999</v>
      </c>
      <c r="T109" s="222">
        <f>S109*H109</f>
        <v>0.021700000000000001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3" t="s">
        <v>135</v>
      </c>
      <c r="AT109" s="223" t="s">
        <v>115</v>
      </c>
      <c r="AU109" s="223" t="s">
        <v>83</v>
      </c>
      <c r="AY109" s="15" t="s">
        <v>112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5" t="s">
        <v>81</v>
      </c>
      <c r="BK109" s="224">
        <f>ROUND(I109*H109,2)</f>
        <v>0</v>
      </c>
      <c r="BL109" s="15" t="s">
        <v>135</v>
      </c>
      <c r="BM109" s="223" t="s">
        <v>189</v>
      </c>
    </row>
    <row r="110" s="2" customFormat="1" ht="16.5" customHeight="1">
      <c r="A110" s="36"/>
      <c r="B110" s="37"/>
      <c r="C110" s="212" t="s">
        <v>135</v>
      </c>
      <c r="D110" s="212" t="s">
        <v>115</v>
      </c>
      <c r="E110" s="213" t="s">
        <v>190</v>
      </c>
      <c r="F110" s="214" t="s">
        <v>191</v>
      </c>
      <c r="G110" s="215" t="s">
        <v>140</v>
      </c>
      <c r="H110" s="216">
        <v>2</v>
      </c>
      <c r="I110" s="217"/>
      <c r="J110" s="218">
        <f>ROUND(I110*H110,2)</f>
        <v>0</v>
      </c>
      <c r="K110" s="214" t="s">
        <v>119</v>
      </c>
      <c r="L110" s="42"/>
      <c r="M110" s="219" t="s">
        <v>28</v>
      </c>
      <c r="N110" s="220" t="s">
        <v>44</v>
      </c>
      <c r="O110" s="82"/>
      <c r="P110" s="221">
        <f>O110*H110</f>
        <v>0</v>
      </c>
      <c r="Q110" s="221">
        <v>0.00017000000000000001</v>
      </c>
      <c r="R110" s="221">
        <f>Q110*H110</f>
        <v>0.00034000000000000002</v>
      </c>
      <c r="S110" s="221">
        <v>0</v>
      </c>
      <c r="T110" s="22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3" t="s">
        <v>135</v>
      </c>
      <c r="AT110" s="223" t="s">
        <v>115</v>
      </c>
      <c r="AU110" s="223" t="s">
        <v>83</v>
      </c>
      <c r="AY110" s="15" t="s">
        <v>112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5" t="s">
        <v>81</v>
      </c>
      <c r="BK110" s="224">
        <f>ROUND(I110*H110,2)</f>
        <v>0</v>
      </c>
      <c r="BL110" s="15" t="s">
        <v>135</v>
      </c>
      <c r="BM110" s="223" t="s">
        <v>192</v>
      </c>
    </row>
    <row r="111" s="2" customFormat="1" ht="16.5" customHeight="1">
      <c r="A111" s="36"/>
      <c r="B111" s="37"/>
      <c r="C111" s="212" t="s">
        <v>193</v>
      </c>
      <c r="D111" s="212" t="s">
        <v>115</v>
      </c>
      <c r="E111" s="213" t="s">
        <v>194</v>
      </c>
      <c r="F111" s="214" t="s">
        <v>195</v>
      </c>
      <c r="G111" s="215" t="s">
        <v>134</v>
      </c>
      <c r="H111" s="216">
        <v>26.699999999999999</v>
      </c>
      <c r="I111" s="217"/>
      <c r="J111" s="218">
        <f>ROUND(I111*H111,2)</f>
        <v>0</v>
      </c>
      <c r="K111" s="214" t="s">
        <v>119</v>
      </c>
      <c r="L111" s="42"/>
      <c r="M111" s="219" t="s">
        <v>28</v>
      </c>
      <c r="N111" s="220" t="s">
        <v>44</v>
      </c>
      <c r="O111" s="82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3" t="s">
        <v>135</v>
      </c>
      <c r="AT111" s="223" t="s">
        <v>115</v>
      </c>
      <c r="AU111" s="223" t="s">
        <v>83</v>
      </c>
      <c r="AY111" s="15" t="s">
        <v>112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5" t="s">
        <v>81</v>
      </c>
      <c r="BK111" s="224">
        <f>ROUND(I111*H111,2)</f>
        <v>0</v>
      </c>
      <c r="BL111" s="15" t="s">
        <v>135</v>
      </c>
      <c r="BM111" s="223" t="s">
        <v>196</v>
      </c>
    </row>
    <row r="112" s="13" customFormat="1">
      <c r="A112" s="13"/>
      <c r="B112" s="225"/>
      <c r="C112" s="226"/>
      <c r="D112" s="227" t="s">
        <v>125</v>
      </c>
      <c r="E112" s="228" t="s">
        <v>28</v>
      </c>
      <c r="F112" s="229" t="s">
        <v>197</v>
      </c>
      <c r="G112" s="226"/>
      <c r="H112" s="230">
        <v>26.699999999999999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125</v>
      </c>
      <c r="AU112" s="236" t="s">
        <v>83</v>
      </c>
      <c r="AV112" s="13" t="s">
        <v>83</v>
      </c>
      <c r="AW112" s="13" t="s">
        <v>35</v>
      </c>
      <c r="AX112" s="13" t="s">
        <v>81</v>
      </c>
      <c r="AY112" s="236" t="s">
        <v>112</v>
      </c>
    </row>
    <row r="113" s="2" customFormat="1" ht="21.75" customHeight="1">
      <c r="A113" s="36"/>
      <c r="B113" s="37"/>
      <c r="C113" s="212" t="s">
        <v>198</v>
      </c>
      <c r="D113" s="212" t="s">
        <v>115</v>
      </c>
      <c r="E113" s="213" t="s">
        <v>199</v>
      </c>
      <c r="F113" s="214" t="s">
        <v>200</v>
      </c>
      <c r="G113" s="215" t="s">
        <v>118</v>
      </c>
      <c r="H113" s="216">
        <v>0.20000000000000001</v>
      </c>
      <c r="I113" s="217"/>
      <c r="J113" s="218">
        <f>ROUND(I113*H113,2)</f>
        <v>0</v>
      </c>
      <c r="K113" s="214" t="s">
        <v>119</v>
      </c>
      <c r="L113" s="42"/>
      <c r="M113" s="219" t="s">
        <v>28</v>
      </c>
      <c r="N113" s="220" t="s">
        <v>44</v>
      </c>
      <c r="O113" s="82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3" t="s">
        <v>135</v>
      </c>
      <c r="AT113" s="223" t="s">
        <v>115</v>
      </c>
      <c r="AU113" s="223" t="s">
        <v>83</v>
      </c>
      <c r="AY113" s="15" t="s">
        <v>112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5" t="s">
        <v>81</v>
      </c>
      <c r="BK113" s="224">
        <f>ROUND(I113*H113,2)</f>
        <v>0</v>
      </c>
      <c r="BL113" s="15" t="s">
        <v>135</v>
      </c>
      <c r="BM113" s="223" t="s">
        <v>201</v>
      </c>
    </row>
    <row r="114" s="2" customFormat="1" ht="21.75" customHeight="1">
      <c r="A114" s="36"/>
      <c r="B114" s="37"/>
      <c r="C114" s="212" t="s">
        <v>202</v>
      </c>
      <c r="D114" s="212" t="s">
        <v>115</v>
      </c>
      <c r="E114" s="213" t="s">
        <v>203</v>
      </c>
      <c r="F114" s="214" t="s">
        <v>204</v>
      </c>
      <c r="G114" s="215" t="s">
        <v>118</v>
      </c>
      <c r="H114" s="216">
        <v>0.042999999999999997</v>
      </c>
      <c r="I114" s="217"/>
      <c r="J114" s="218">
        <f>ROUND(I114*H114,2)</f>
        <v>0</v>
      </c>
      <c r="K114" s="214" t="s">
        <v>119</v>
      </c>
      <c r="L114" s="42"/>
      <c r="M114" s="219" t="s">
        <v>28</v>
      </c>
      <c r="N114" s="220" t="s">
        <v>44</v>
      </c>
      <c r="O114" s="82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3" t="s">
        <v>135</v>
      </c>
      <c r="AT114" s="223" t="s">
        <v>115</v>
      </c>
      <c r="AU114" s="223" t="s">
        <v>83</v>
      </c>
      <c r="AY114" s="15" t="s">
        <v>112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5" t="s">
        <v>81</v>
      </c>
      <c r="BK114" s="224">
        <f>ROUND(I114*H114,2)</f>
        <v>0</v>
      </c>
      <c r="BL114" s="15" t="s">
        <v>135</v>
      </c>
      <c r="BM114" s="223" t="s">
        <v>205</v>
      </c>
    </row>
    <row r="115" s="2" customFormat="1" ht="21.75" customHeight="1">
      <c r="A115" s="36"/>
      <c r="B115" s="37"/>
      <c r="C115" s="212" t="s">
        <v>206</v>
      </c>
      <c r="D115" s="212" t="s">
        <v>115</v>
      </c>
      <c r="E115" s="213" t="s">
        <v>207</v>
      </c>
      <c r="F115" s="214" t="s">
        <v>208</v>
      </c>
      <c r="G115" s="215" t="s">
        <v>118</v>
      </c>
      <c r="H115" s="216">
        <v>0.042999999999999997</v>
      </c>
      <c r="I115" s="217"/>
      <c r="J115" s="218">
        <f>ROUND(I115*H115,2)</f>
        <v>0</v>
      </c>
      <c r="K115" s="214" t="s">
        <v>119</v>
      </c>
      <c r="L115" s="42"/>
      <c r="M115" s="219" t="s">
        <v>28</v>
      </c>
      <c r="N115" s="220" t="s">
        <v>44</v>
      </c>
      <c r="O115" s="82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3" t="s">
        <v>135</v>
      </c>
      <c r="AT115" s="223" t="s">
        <v>115</v>
      </c>
      <c r="AU115" s="223" t="s">
        <v>83</v>
      </c>
      <c r="AY115" s="15" t="s">
        <v>112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5" t="s">
        <v>81</v>
      </c>
      <c r="BK115" s="224">
        <f>ROUND(I115*H115,2)</f>
        <v>0</v>
      </c>
      <c r="BL115" s="15" t="s">
        <v>135</v>
      </c>
      <c r="BM115" s="223" t="s">
        <v>209</v>
      </c>
    </row>
    <row r="116" s="12" customFormat="1" ht="22.8" customHeight="1">
      <c r="A116" s="12"/>
      <c r="B116" s="196"/>
      <c r="C116" s="197"/>
      <c r="D116" s="198" t="s">
        <v>72</v>
      </c>
      <c r="E116" s="210" t="s">
        <v>210</v>
      </c>
      <c r="F116" s="210" t="s">
        <v>211</v>
      </c>
      <c r="G116" s="197"/>
      <c r="H116" s="197"/>
      <c r="I116" s="200"/>
      <c r="J116" s="211">
        <f>BK116</f>
        <v>0</v>
      </c>
      <c r="K116" s="197"/>
      <c r="L116" s="202"/>
      <c r="M116" s="203"/>
      <c r="N116" s="204"/>
      <c r="O116" s="204"/>
      <c r="P116" s="205">
        <f>SUM(P117:P148)</f>
        <v>0</v>
      </c>
      <c r="Q116" s="204"/>
      <c r="R116" s="205">
        <f>SUM(R117:R148)</f>
        <v>0.059096000000000003</v>
      </c>
      <c r="S116" s="204"/>
      <c r="T116" s="206">
        <f>SUM(T117:T148)</f>
        <v>0.022505999999999998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7" t="s">
        <v>83</v>
      </c>
      <c r="AT116" s="208" t="s">
        <v>72</v>
      </c>
      <c r="AU116" s="208" t="s">
        <v>81</v>
      </c>
      <c r="AY116" s="207" t="s">
        <v>112</v>
      </c>
      <c r="BK116" s="209">
        <f>SUM(BK117:BK148)</f>
        <v>0</v>
      </c>
    </row>
    <row r="117" s="2" customFormat="1" ht="16.5" customHeight="1">
      <c r="A117" s="36"/>
      <c r="B117" s="37"/>
      <c r="C117" s="212" t="s">
        <v>7</v>
      </c>
      <c r="D117" s="212" t="s">
        <v>115</v>
      </c>
      <c r="E117" s="213" t="s">
        <v>212</v>
      </c>
      <c r="F117" s="214" t="s">
        <v>213</v>
      </c>
      <c r="G117" s="215" t="s">
        <v>134</v>
      </c>
      <c r="H117" s="216">
        <v>8.1999999999999993</v>
      </c>
      <c r="I117" s="217"/>
      <c r="J117" s="218">
        <f>ROUND(I117*H117,2)</f>
        <v>0</v>
      </c>
      <c r="K117" s="214" t="s">
        <v>119</v>
      </c>
      <c r="L117" s="42"/>
      <c r="M117" s="219" t="s">
        <v>28</v>
      </c>
      <c r="N117" s="220" t="s">
        <v>44</v>
      </c>
      <c r="O117" s="82"/>
      <c r="P117" s="221">
        <f>O117*H117</f>
        <v>0</v>
      </c>
      <c r="Q117" s="221">
        <v>0</v>
      </c>
      <c r="R117" s="221">
        <f>Q117*H117</f>
        <v>0</v>
      </c>
      <c r="S117" s="221">
        <v>0.0021299999999999999</v>
      </c>
      <c r="T117" s="222">
        <f>S117*H117</f>
        <v>0.017465999999999999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3" t="s">
        <v>135</v>
      </c>
      <c r="AT117" s="223" t="s">
        <v>115</v>
      </c>
      <c r="AU117" s="223" t="s">
        <v>83</v>
      </c>
      <c r="AY117" s="15" t="s">
        <v>112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5" t="s">
        <v>81</v>
      </c>
      <c r="BK117" s="224">
        <f>ROUND(I117*H117,2)</f>
        <v>0</v>
      </c>
      <c r="BL117" s="15" t="s">
        <v>135</v>
      </c>
      <c r="BM117" s="223" t="s">
        <v>214</v>
      </c>
    </row>
    <row r="118" s="13" customFormat="1">
      <c r="A118" s="13"/>
      <c r="B118" s="225"/>
      <c r="C118" s="226"/>
      <c r="D118" s="227" t="s">
        <v>125</v>
      </c>
      <c r="E118" s="228" t="s">
        <v>28</v>
      </c>
      <c r="F118" s="229" t="s">
        <v>215</v>
      </c>
      <c r="G118" s="226"/>
      <c r="H118" s="230">
        <v>8.1999999999999993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125</v>
      </c>
      <c r="AU118" s="236" t="s">
        <v>83</v>
      </c>
      <c r="AV118" s="13" t="s">
        <v>83</v>
      </c>
      <c r="AW118" s="13" t="s">
        <v>35</v>
      </c>
      <c r="AX118" s="13" t="s">
        <v>81</v>
      </c>
      <c r="AY118" s="236" t="s">
        <v>112</v>
      </c>
    </row>
    <row r="119" s="2" customFormat="1" ht="16.5" customHeight="1">
      <c r="A119" s="36"/>
      <c r="B119" s="37"/>
      <c r="C119" s="212" t="s">
        <v>216</v>
      </c>
      <c r="D119" s="212" t="s">
        <v>115</v>
      </c>
      <c r="E119" s="213" t="s">
        <v>217</v>
      </c>
      <c r="F119" s="214" t="s">
        <v>218</v>
      </c>
      <c r="G119" s="215" t="s">
        <v>140</v>
      </c>
      <c r="H119" s="216">
        <v>5</v>
      </c>
      <c r="I119" s="217"/>
      <c r="J119" s="218">
        <f>ROUND(I119*H119,2)</f>
        <v>0</v>
      </c>
      <c r="K119" s="214" t="s">
        <v>119</v>
      </c>
      <c r="L119" s="42"/>
      <c r="M119" s="219" t="s">
        <v>28</v>
      </c>
      <c r="N119" s="220" t="s">
        <v>44</v>
      </c>
      <c r="O119" s="82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3" t="s">
        <v>135</v>
      </c>
      <c r="AT119" s="223" t="s">
        <v>115</v>
      </c>
      <c r="AU119" s="223" t="s">
        <v>83</v>
      </c>
      <c r="AY119" s="15" t="s">
        <v>112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5" t="s">
        <v>81</v>
      </c>
      <c r="BK119" s="224">
        <f>ROUND(I119*H119,2)</f>
        <v>0</v>
      </c>
      <c r="BL119" s="15" t="s">
        <v>135</v>
      </c>
      <c r="BM119" s="223" t="s">
        <v>219</v>
      </c>
    </row>
    <row r="120" s="2" customFormat="1" ht="16.5" customHeight="1">
      <c r="A120" s="36"/>
      <c r="B120" s="37"/>
      <c r="C120" s="212" t="s">
        <v>220</v>
      </c>
      <c r="D120" s="212" t="s">
        <v>115</v>
      </c>
      <c r="E120" s="213" t="s">
        <v>221</v>
      </c>
      <c r="F120" s="214" t="s">
        <v>222</v>
      </c>
      <c r="G120" s="215" t="s">
        <v>140</v>
      </c>
      <c r="H120" s="216">
        <v>3</v>
      </c>
      <c r="I120" s="217"/>
      <c r="J120" s="218">
        <f>ROUND(I120*H120,2)</f>
        <v>0</v>
      </c>
      <c r="K120" s="214" t="s">
        <v>119</v>
      </c>
      <c r="L120" s="42"/>
      <c r="M120" s="219" t="s">
        <v>28</v>
      </c>
      <c r="N120" s="220" t="s">
        <v>44</v>
      </c>
      <c r="O120" s="82"/>
      <c r="P120" s="221">
        <f>O120*H120</f>
        <v>0</v>
      </c>
      <c r="Q120" s="221">
        <v>0.00080999999999999996</v>
      </c>
      <c r="R120" s="221">
        <f>Q120*H120</f>
        <v>0.0024299999999999999</v>
      </c>
      <c r="S120" s="221">
        <v>0</v>
      </c>
      <c r="T120" s="22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3" t="s">
        <v>135</v>
      </c>
      <c r="AT120" s="223" t="s">
        <v>115</v>
      </c>
      <c r="AU120" s="223" t="s">
        <v>83</v>
      </c>
      <c r="AY120" s="15" t="s">
        <v>112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5" t="s">
        <v>81</v>
      </c>
      <c r="BK120" s="224">
        <f>ROUND(I120*H120,2)</f>
        <v>0</v>
      </c>
      <c r="BL120" s="15" t="s">
        <v>135</v>
      </c>
      <c r="BM120" s="223" t="s">
        <v>223</v>
      </c>
    </row>
    <row r="121" s="2" customFormat="1" ht="16.5" customHeight="1">
      <c r="A121" s="36"/>
      <c r="B121" s="37"/>
      <c r="C121" s="212" t="s">
        <v>224</v>
      </c>
      <c r="D121" s="212" t="s">
        <v>115</v>
      </c>
      <c r="E121" s="213" t="s">
        <v>225</v>
      </c>
      <c r="F121" s="214" t="s">
        <v>226</v>
      </c>
      <c r="G121" s="215" t="s">
        <v>140</v>
      </c>
      <c r="H121" s="216">
        <v>1</v>
      </c>
      <c r="I121" s="217"/>
      <c r="J121" s="218">
        <f>ROUND(I121*H121,2)</f>
        <v>0</v>
      </c>
      <c r="K121" s="214" t="s">
        <v>119</v>
      </c>
      <c r="L121" s="42"/>
      <c r="M121" s="219" t="s">
        <v>28</v>
      </c>
      <c r="N121" s="220" t="s">
        <v>44</v>
      </c>
      <c r="O121" s="82"/>
      <c r="P121" s="221">
        <f>O121*H121</f>
        <v>0</v>
      </c>
      <c r="Q121" s="221">
        <v>0.00042999999999999999</v>
      </c>
      <c r="R121" s="221">
        <f>Q121*H121</f>
        <v>0.00042999999999999999</v>
      </c>
      <c r="S121" s="221">
        <v>0</v>
      </c>
      <c r="T121" s="22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3" t="s">
        <v>135</v>
      </c>
      <c r="AT121" s="223" t="s">
        <v>115</v>
      </c>
      <c r="AU121" s="223" t="s">
        <v>83</v>
      </c>
      <c r="AY121" s="15" t="s">
        <v>112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5" t="s">
        <v>81</v>
      </c>
      <c r="BK121" s="224">
        <f>ROUND(I121*H121,2)</f>
        <v>0</v>
      </c>
      <c r="BL121" s="15" t="s">
        <v>135</v>
      </c>
      <c r="BM121" s="223" t="s">
        <v>227</v>
      </c>
    </row>
    <row r="122" s="2" customFormat="1" ht="16.5" customHeight="1">
      <c r="A122" s="36"/>
      <c r="B122" s="37"/>
      <c r="C122" s="212" t="s">
        <v>228</v>
      </c>
      <c r="D122" s="212" t="s">
        <v>115</v>
      </c>
      <c r="E122" s="213" t="s">
        <v>229</v>
      </c>
      <c r="F122" s="214" t="s">
        <v>230</v>
      </c>
      <c r="G122" s="215" t="s">
        <v>140</v>
      </c>
      <c r="H122" s="216">
        <v>1</v>
      </c>
      <c r="I122" s="217"/>
      <c r="J122" s="218">
        <f>ROUND(I122*H122,2)</f>
        <v>0</v>
      </c>
      <c r="K122" s="214" t="s">
        <v>119</v>
      </c>
      <c r="L122" s="42"/>
      <c r="M122" s="219" t="s">
        <v>28</v>
      </c>
      <c r="N122" s="220" t="s">
        <v>44</v>
      </c>
      <c r="O122" s="82"/>
      <c r="P122" s="221">
        <f>O122*H122</f>
        <v>0</v>
      </c>
      <c r="Q122" s="221">
        <v>0.0011999999999999999</v>
      </c>
      <c r="R122" s="221">
        <f>Q122*H122</f>
        <v>0.0011999999999999999</v>
      </c>
      <c r="S122" s="221">
        <v>0</v>
      </c>
      <c r="T122" s="22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3" t="s">
        <v>135</v>
      </c>
      <c r="AT122" s="223" t="s">
        <v>115</v>
      </c>
      <c r="AU122" s="223" t="s">
        <v>83</v>
      </c>
      <c r="AY122" s="15" t="s">
        <v>112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5" t="s">
        <v>81</v>
      </c>
      <c r="BK122" s="224">
        <f>ROUND(I122*H122,2)</f>
        <v>0</v>
      </c>
      <c r="BL122" s="15" t="s">
        <v>135</v>
      </c>
      <c r="BM122" s="223" t="s">
        <v>231</v>
      </c>
    </row>
    <row r="123" s="2" customFormat="1" ht="16.5" customHeight="1">
      <c r="A123" s="36"/>
      <c r="B123" s="37"/>
      <c r="C123" s="212" t="s">
        <v>232</v>
      </c>
      <c r="D123" s="212" t="s">
        <v>115</v>
      </c>
      <c r="E123" s="213" t="s">
        <v>233</v>
      </c>
      <c r="F123" s="214" t="s">
        <v>234</v>
      </c>
      <c r="G123" s="215" t="s">
        <v>134</v>
      </c>
      <c r="H123" s="216">
        <v>18</v>
      </c>
      <c r="I123" s="217"/>
      <c r="J123" s="218">
        <f>ROUND(I123*H123,2)</f>
        <v>0</v>
      </c>
      <c r="K123" s="214" t="s">
        <v>119</v>
      </c>
      <c r="L123" s="42"/>
      <c r="M123" s="219" t="s">
        <v>28</v>
      </c>
      <c r="N123" s="220" t="s">
        <v>44</v>
      </c>
      <c r="O123" s="82"/>
      <c r="P123" s="221">
        <f>O123*H123</f>
        <v>0</v>
      </c>
      <c r="Q123" s="221">
        <v>0</v>
      </c>
      <c r="R123" s="221">
        <f>Q123*H123</f>
        <v>0</v>
      </c>
      <c r="S123" s="221">
        <v>0.00027999999999999998</v>
      </c>
      <c r="T123" s="222">
        <f>S123*H123</f>
        <v>0.0050399999999999993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3" t="s">
        <v>135</v>
      </c>
      <c r="AT123" s="223" t="s">
        <v>115</v>
      </c>
      <c r="AU123" s="223" t="s">
        <v>83</v>
      </c>
      <c r="AY123" s="15" t="s">
        <v>112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5" t="s">
        <v>81</v>
      </c>
      <c r="BK123" s="224">
        <f>ROUND(I123*H123,2)</f>
        <v>0</v>
      </c>
      <c r="BL123" s="15" t="s">
        <v>135</v>
      </c>
      <c r="BM123" s="223" t="s">
        <v>235</v>
      </c>
    </row>
    <row r="124" s="13" customFormat="1">
      <c r="A124" s="13"/>
      <c r="B124" s="225"/>
      <c r="C124" s="226"/>
      <c r="D124" s="227" t="s">
        <v>125</v>
      </c>
      <c r="E124" s="228" t="s">
        <v>28</v>
      </c>
      <c r="F124" s="229" t="s">
        <v>236</v>
      </c>
      <c r="G124" s="226"/>
      <c r="H124" s="230">
        <v>18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125</v>
      </c>
      <c r="AU124" s="236" t="s">
        <v>83</v>
      </c>
      <c r="AV124" s="13" t="s">
        <v>83</v>
      </c>
      <c r="AW124" s="13" t="s">
        <v>35</v>
      </c>
      <c r="AX124" s="13" t="s">
        <v>81</v>
      </c>
      <c r="AY124" s="236" t="s">
        <v>112</v>
      </c>
    </row>
    <row r="125" s="2" customFormat="1" ht="16.5" customHeight="1">
      <c r="A125" s="36"/>
      <c r="B125" s="37"/>
      <c r="C125" s="212" t="s">
        <v>237</v>
      </c>
      <c r="D125" s="212" t="s">
        <v>115</v>
      </c>
      <c r="E125" s="213" t="s">
        <v>238</v>
      </c>
      <c r="F125" s="214" t="s">
        <v>239</v>
      </c>
      <c r="G125" s="215" t="s">
        <v>134</v>
      </c>
      <c r="H125" s="216">
        <v>25.920000000000002</v>
      </c>
      <c r="I125" s="217"/>
      <c r="J125" s="218">
        <f>ROUND(I125*H125,2)</f>
        <v>0</v>
      </c>
      <c r="K125" s="214" t="s">
        <v>119</v>
      </c>
      <c r="L125" s="42"/>
      <c r="M125" s="219" t="s">
        <v>28</v>
      </c>
      <c r="N125" s="220" t="s">
        <v>44</v>
      </c>
      <c r="O125" s="82"/>
      <c r="P125" s="221">
        <f>O125*H125</f>
        <v>0</v>
      </c>
      <c r="Q125" s="221">
        <v>0.00097999999999999997</v>
      </c>
      <c r="R125" s="221">
        <f>Q125*H125</f>
        <v>0.0254016</v>
      </c>
      <c r="S125" s="221">
        <v>0</v>
      </c>
      <c r="T125" s="22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3" t="s">
        <v>135</v>
      </c>
      <c r="AT125" s="223" t="s">
        <v>115</v>
      </c>
      <c r="AU125" s="223" t="s">
        <v>83</v>
      </c>
      <c r="AY125" s="15" t="s">
        <v>112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5" t="s">
        <v>81</v>
      </c>
      <c r="BK125" s="224">
        <f>ROUND(I125*H125,2)</f>
        <v>0</v>
      </c>
      <c r="BL125" s="15" t="s">
        <v>135</v>
      </c>
      <c r="BM125" s="223" t="s">
        <v>240</v>
      </c>
    </row>
    <row r="126" s="13" customFormat="1">
      <c r="A126" s="13"/>
      <c r="B126" s="225"/>
      <c r="C126" s="226"/>
      <c r="D126" s="227" t="s">
        <v>125</v>
      </c>
      <c r="E126" s="228" t="s">
        <v>28</v>
      </c>
      <c r="F126" s="229" t="s">
        <v>241</v>
      </c>
      <c r="G126" s="226"/>
      <c r="H126" s="230">
        <v>25.920000000000002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125</v>
      </c>
      <c r="AU126" s="236" t="s">
        <v>83</v>
      </c>
      <c r="AV126" s="13" t="s">
        <v>83</v>
      </c>
      <c r="AW126" s="13" t="s">
        <v>35</v>
      </c>
      <c r="AX126" s="13" t="s">
        <v>81</v>
      </c>
      <c r="AY126" s="236" t="s">
        <v>112</v>
      </c>
    </row>
    <row r="127" s="2" customFormat="1" ht="16.5" customHeight="1">
      <c r="A127" s="36"/>
      <c r="B127" s="37"/>
      <c r="C127" s="212" t="s">
        <v>242</v>
      </c>
      <c r="D127" s="212" t="s">
        <v>115</v>
      </c>
      <c r="E127" s="213" t="s">
        <v>243</v>
      </c>
      <c r="F127" s="214" t="s">
        <v>244</v>
      </c>
      <c r="G127" s="215" t="s">
        <v>134</v>
      </c>
      <c r="H127" s="216">
        <v>9.3599999999999994</v>
      </c>
      <c r="I127" s="217"/>
      <c r="J127" s="218">
        <f>ROUND(I127*H127,2)</f>
        <v>0</v>
      </c>
      <c r="K127" s="214" t="s">
        <v>119</v>
      </c>
      <c r="L127" s="42"/>
      <c r="M127" s="219" t="s">
        <v>28</v>
      </c>
      <c r="N127" s="220" t="s">
        <v>44</v>
      </c>
      <c r="O127" s="82"/>
      <c r="P127" s="221">
        <f>O127*H127</f>
        <v>0</v>
      </c>
      <c r="Q127" s="221">
        <v>0.0012600000000000001</v>
      </c>
      <c r="R127" s="221">
        <f>Q127*H127</f>
        <v>0.0117936</v>
      </c>
      <c r="S127" s="221">
        <v>0</v>
      </c>
      <c r="T127" s="22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3" t="s">
        <v>135</v>
      </c>
      <c r="AT127" s="223" t="s">
        <v>115</v>
      </c>
      <c r="AU127" s="223" t="s">
        <v>83</v>
      </c>
      <c r="AY127" s="15" t="s">
        <v>112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5" t="s">
        <v>81</v>
      </c>
      <c r="BK127" s="224">
        <f>ROUND(I127*H127,2)</f>
        <v>0</v>
      </c>
      <c r="BL127" s="15" t="s">
        <v>135</v>
      </c>
      <c r="BM127" s="223" t="s">
        <v>245</v>
      </c>
    </row>
    <row r="128" s="13" customFormat="1">
      <c r="A128" s="13"/>
      <c r="B128" s="225"/>
      <c r="C128" s="226"/>
      <c r="D128" s="227" t="s">
        <v>125</v>
      </c>
      <c r="E128" s="228" t="s">
        <v>28</v>
      </c>
      <c r="F128" s="229" t="s">
        <v>246</v>
      </c>
      <c r="G128" s="226"/>
      <c r="H128" s="230">
        <v>9.3599999999999994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125</v>
      </c>
      <c r="AU128" s="236" t="s">
        <v>83</v>
      </c>
      <c r="AV128" s="13" t="s">
        <v>83</v>
      </c>
      <c r="AW128" s="13" t="s">
        <v>35</v>
      </c>
      <c r="AX128" s="13" t="s">
        <v>81</v>
      </c>
      <c r="AY128" s="236" t="s">
        <v>112</v>
      </c>
    </row>
    <row r="129" s="2" customFormat="1" ht="16.5" customHeight="1">
      <c r="A129" s="36"/>
      <c r="B129" s="37"/>
      <c r="C129" s="212" t="s">
        <v>247</v>
      </c>
      <c r="D129" s="212" t="s">
        <v>115</v>
      </c>
      <c r="E129" s="213" t="s">
        <v>248</v>
      </c>
      <c r="F129" s="214" t="s">
        <v>249</v>
      </c>
      <c r="G129" s="215" t="s">
        <v>134</v>
      </c>
      <c r="H129" s="216">
        <v>4.3200000000000003</v>
      </c>
      <c r="I129" s="217"/>
      <c r="J129" s="218">
        <f>ROUND(I129*H129,2)</f>
        <v>0</v>
      </c>
      <c r="K129" s="214" t="s">
        <v>119</v>
      </c>
      <c r="L129" s="42"/>
      <c r="M129" s="219" t="s">
        <v>28</v>
      </c>
      <c r="N129" s="220" t="s">
        <v>44</v>
      </c>
      <c r="O129" s="82"/>
      <c r="P129" s="221">
        <f>O129*H129</f>
        <v>0</v>
      </c>
      <c r="Q129" s="221">
        <v>0.0015299999999999999</v>
      </c>
      <c r="R129" s="221">
        <f>Q129*H129</f>
        <v>0.0066096000000000002</v>
      </c>
      <c r="S129" s="221">
        <v>0</v>
      </c>
      <c r="T129" s="22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3" t="s">
        <v>135</v>
      </c>
      <c r="AT129" s="223" t="s">
        <v>115</v>
      </c>
      <c r="AU129" s="223" t="s">
        <v>83</v>
      </c>
      <c r="AY129" s="15" t="s">
        <v>112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5" t="s">
        <v>81</v>
      </c>
      <c r="BK129" s="224">
        <f>ROUND(I129*H129,2)</f>
        <v>0</v>
      </c>
      <c r="BL129" s="15" t="s">
        <v>135</v>
      </c>
      <c r="BM129" s="223" t="s">
        <v>250</v>
      </c>
    </row>
    <row r="130" s="13" customFormat="1">
      <c r="A130" s="13"/>
      <c r="B130" s="225"/>
      <c r="C130" s="226"/>
      <c r="D130" s="227" t="s">
        <v>125</v>
      </c>
      <c r="E130" s="228" t="s">
        <v>28</v>
      </c>
      <c r="F130" s="229" t="s">
        <v>251</v>
      </c>
      <c r="G130" s="226"/>
      <c r="H130" s="230">
        <v>4.3200000000000003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125</v>
      </c>
      <c r="AU130" s="236" t="s">
        <v>83</v>
      </c>
      <c r="AV130" s="13" t="s">
        <v>83</v>
      </c>
      <c r="AW130" s="13" t="s">
        <v>35</v>
      </c>
      <c r="AX130" s="13" t="s">
        <v>81</v>
      </c>
      <c r="AY130" s="236" t="s">
        <v>112</v>
      </c>
    </row>
    <row r="131" s="2" customFormat="1" ht="21.75" customHeight="1">
      <c r="A131" s="36"/>
      <c r="B131" s="37"/>
      <c r="C131" s="212" t="s">
        <v>252</v>
      </c>
      <c r="D131" s="212" t="s">
        <v>115</v>
      </c>
      <c r="E131" s="213" t="s">
        <v>253</v>
      </c>
      <c r="F131" s="214" t="s">
        <v>254</v>
      </c>
      <c r="G131" s="215" t="s">
        <v>134</v>
      </c>
      <c r="H131" s="216">
        <v>23.039999999999999</v>
      </c>
      <c r="I131" s="217"/>
      <c r="J131" s="218">
        <f>ROUND(I131*H131,2)</f>
        <v>0</v>
      </c>
      <c r="K131" s="214" t="s">
        <v>119</v>
      </c>
      <c r="L131" s="42"/>
      <c r="M131" s="219" t="s">
        <v>28</v>
      </c>
      <c r="N131" s="220" t="s">
        <v>44</v>
      </c>
      <c r="O131" s="82"/>
      <c r="P131" s="221">
        <f>O131*H131</f>
        <v>0</v>
      </c>
      <c r="Q131" s="221">
        <v>4.0000000000000003E-05</v>
      </c>
      <c r="R131" s="221">
        <f>Q131*H131</f>
        <v>0.00092160000000000007</v>
      </c>
      <c r="S131" s="221">
        <v>0</v>
      </c>
      <c r="T131" s="22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3" t="s">
        <v>135</v>
      </c>
      <c r="AT131" s="223" t="s">
        <v>115</v>
      </c>
      <c r="AU131" s="223" t="s">
        <v>83</v>
      </c>
      <c r="AY131" s="15" t="s">
        <v>112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5" t="s">
        <v>81</v>
      </c>
      <c r="BK131" s="224">
        <f>ROUND(I131*H131,2)</f>
        <v>0</v>
      </c>
      <c r="BL131" s="15" t="s">
        <v>135</v>
      </c>
      <c r="BM131" s="223" t="s">
        <v>255</v>
      </c>
    </row>
    <row r="132" s="13" customFormat="1">
      <c r="A132" s="13"/>
      <c r="B132" s="225"/>
      <c r="C132" s="226"/>
      <c r="D132" s="227" t="s">
        <v>125</v>
      </c>
      <c r="E132" s="228" t="s">
        <v>28</v>
      </c>
      <c r="F132" s="229" t="s">
        <v>256</v>
      </c>
      <c r="G132" s="226"/>
      <c r="H132" s="230">
        <v>23.039999999999999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125</v>
      </c>
      <c r="AU132" s="236" t="s">
        <v>83</v>
      </c>
      <c r="AV132" s="13" t="s">
        <v>83</v>
      </c>
      <c r="AW132" s="13" t="s">
        <v>35</v>
      </c>
      <c r="AX132" s="13" t="s">
        <v>81</v>
      </c>
      <c r="AY132" s="236" t="s">
        <v>112</v>
      </c>
    </row>
    <row r="133" s="2" customFormat="1" ht="21.75" customHeight="1">
      <c r="A133" s="36"/>
      <c r="B133" s="37"/>
      <c r="C133" s="212" t="s">
        <v>257</v>
      </c>
      <c r="D133" s="212" t="s">
        <v>115</v>
      </c>
      <c r="E133" s="213" t="s">
        <v>258</v>
      </c>
      <c r="F133" s="214" t="s">
        <v>259</v>
      </c>
      <c r="G133" s="215" t="s">
        <v>134</v>
      </c>
      <c r="H133" s="216">
        <v>5.04</v>
      </c>
      <c r="I133" s="217"/>
      <c r="J133" s="218">
        <f>ROUND(I133*H133,2)</f>
        <v>0</v>
      </c>
      <c r="K133" s="214" t="s">
        <v>119</v>
      </c>
      <c r="L133" s="42"/>
      <c r="M133" s="219" t="s">
        <v>28</v>
      </c>
      <c r="N133" s="220" t="s">
        <v>44</v>
      </c>
      <c r="O133" s="82"/>
      <c r="P133" s="221">
        <f>O133*H133</f>
        <v>0</v>
      </c>
      <c r="Q133" s="221">
        <v>4.0000000000000003E-05</v>
      </c>
      <c r="R133" s="221">
        <f>Q133*H133</f>
        <v>0.00020160000000000002</v>
      </c>
      <c r="S133" s="221">
        <v>0</v>
      </c>
      <c r="T133" s="22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3" t="s">
        <v>135</v>
      </c>
      <c r="AT133" s="223" t="s">
        <v>115</v>
      </c>
      <c r="AU133" s="223" t="s">
        <v>83</v>
      </c>
      <c r="AY133" s="15" t="s">
        <v>112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5" t="s">
        <v>81</v>
      </c>
      <c r="BK133" s="224">
        <f>ROUND(I133*H133,2)</f>
        <v>0</v>
      </c>
      <c r="BL133" s="15" t="s">
        <v>135</v>
      </c>
      <c r="BM133" s="223" t="s">
        <v>260</v>
      </c>
    </row>
    <row r="134" s="13" customFormat="1">
      <c r="A134" s="13"/>
      <c r="B134" s="225"/>
      <c r="C134" s="226"/>
      <c r="D134" s="227" t="s">
        <v>125</v>
      </c>
      <c r="E134" s="228" t="s">
        <v>28</v>
      </c>
      <c r="F134" s="229" t="s">
        <v>261</v>
      </c>
      <c r="G134" s="226"/>
      <c r="H134" s="230">
        <v>5.04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125</v>
      </c>
      <c r="AU134" s="236" t="s">
        <v>83</v>
      </c>
      <c r="AV134" s="13" t="s">
        <v>83</v>
      </c>
      <c r="AW134" s="13" t="s">
        <v>35</v>
      </c>
      <c r="AX134" s="13" t="s">
        <v>81</v>
      </c>
      <c r="AY134" s="236" t="s">
        <v>112</v>
      </c>
    </row>
    <row r="135" s="2" customFormat="1" ht="21.75" customHeight="1">
      <c r="A135" s="36"/>
      <c r="B135" s="37"/>
      <c r="C135" s="212" t="s">
        <v>172</v>
      </c>
      <c r="D135" s="212" t="s">
        <v>115</v>
      </c>
      <c r="E135" s="213" t="s">
        <v>262</v>
      </c>
      <c r="F135" s="214" t="s">
        <v>263</v>
      </c>
      <c r="G135" s="215" t="s">
        <v>134</v>
      </c>
      <c r="H135" s="216">
        <v>2.8799999999999999</v>
      </c>
      <c r="I135" s="217"/>
      <c r="J135" s="218">
        <f>ROUND(I135*H135,2)</f>
        <v>0</v>
      </c>
      <c r="K135" s="214" t="s">
        <v>119</v>
      </c>
      <c r="L135" s="42"/>
      <c r="M135" s="219" t="s">
        <v>28</v>
      </c>
      <c r="N135" s="220" t="s">
        <v>44</v>
      </c>
      <c r="O135" s="82"/>
      <c r="P135" s="221">
        <f>O135*H135</f>
        <v>0</v>
      </c>
      <c r="Q135" s="221">
        <v>0.00012</v>
      </c>
      <c r="R135" s="221">
        <f>Q135*H135</f>
        <v>0.0003456</v>
      </c>
      <c r="S135" s="221">
        <v>0</v>
      </c>
      <c r="T135" s="22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3" t="s">
        <v>135</v>
      </c>
      <c r="AT135" s="223" t="s">
        <v>115</v>
      </c>
      <c r="AU135" s="223" t="s">
        <v>83</v>
      </c>
      <c r="AY135" s="15" t="s">
        <v>112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5" t="s">
        <v>81</v>
      </c>
      <c r="BK135" s="224">
        <f>ROUND(I135*H135,2)</f>
        <v>0</v>
      </c>
      <c r="BL135" s="15" t="s">
        <v>135</v>
      </c>
      <c r="BM135" s="223" t="s">
        <v>264</v>
      </c>
    </row>
    <row r="136" s="13" customFormat="1">
      <c r="A136" s="13"/>
      <c r="B136" s="225"/>
      <c r="C136" s="226"/>
      <c r="D136" s="227" t="s">
        <v>125</v>
      </c>
      <c r="E136" s="228" t="s">
        <v>28</v>
      </c>
      <c r="F136" s="229" t="s">
        <v>265</v>
      </c>
      <c r="G136" s="226"/>
      <c r="H136" s="230">
        <v>2.8799999999999999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125</v>
      </c>
      <c r="AU136" s="236" t="s">
        <v>83</v>
      </c>
      <c r="AV136" s="13" t="s">
        <v>83</v>
      </c>
      <c r="AW136" s="13" t="s">
        <v>35</v>
      </c>
      <c r="AX136" s="13" t="s">
        <v>81</v>
      </c>
      <c r="AY136" s="236" t="s">
        <v>112</v>
      </c>
    </row>
    <row r="137" s="2" customFormat="1" ht="21.75" customHeight="1">
      <c r="A137" s="36"/>
      <c r="B137" s="37"/>
      <c r="C137" s="212" t="s">
        <v>266</v>
      </c>
      <c r="D137" s="212" t="s">
        <v>115</v>
      </c>
      <c r="E137" s="213" t="s">
        <v>267</v>
      </c>
      <c r="F137" s="214" t="s">
        <v>268</v>
      </c>
      <c r="G137" s="215" t="s">
        <v>134</v>
      </c>
      <c r="H137" s="216">
        <v>8.6400000000000006</v>
      </c>
      <c r="I137" s="217"/>
      <c r="J137" s="218">
        <f>ROUND(I137*H137,2)</f>
        <v>0</v>
      </c>
      <c r="K137" s="214" t="s">
        <v>119</v>
      </c>
      <c r="L137" s="42"/>
      <c r="M137" s="219" t="s">
        <v>28</v>
      </c>
      <c r="N137" s="220" t="s">
        <v>44</v>
      </c>
      <c r="O137" s="82"/>
      <c r="P137" s="221">
        <f>O137*H137</f>
        <v>0</v>
      </c>
      <c r="Q137" s="221">
        <v>0.00016000000000000001</v>
      </c>
      <c r="R137" s="221">
        <f>Q137*H137</f>
        <v>0.0013824000000000002</v>
      </c>
      <c r="S137" s="221">
        <v>0</v>
      </c>
      <c r="T137" s="22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3" t="s">
        <v>135</v>
      </c>
      <c r="AT137" s="223" t="s">
        <v>115</v>
      </c>
      <c r="AU137" s="223" t="s">
        <v>83</v>
      </c>
      <c r="AY137" s="15" t="s">
        <v>112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5" t="s">
        <v>81</v>
      </c>
      <c r="BK137" s="224">
        <f>ROUND(I137*H137,2)</f>
        <v>0</v>
      </c>
      <c r="BL137" s="15" t="s">
        <v>135</v>
      </c>
      <c r="BM137" s="223" t="s">
        <v>269</v>
      </c>
    </row>
    <row r="138" s="13" customFormat="1">
      <c r="A138" s="13"/>
      <c r="B138" s="225"/>
      <c r="C138" s="226"/>
      <c r="D138" s="227" t="s">
        <v>125</v>
      </c>
      <c r="E138" s="228" t="s">
        <v>28</v>
      </c>
      <c r="F138" s="229" t="s">
        <v>270</v>
      </c>
      <c r="G138" s="226"/>
      <c r="H138" s="230">
        <v>8.6400000000000006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125</v>
      </c>
      <c r="AU138" s="236" t="s">
        <v>83</v>
      </c>
      <c r="AV138" s="13" t="s">
        <v>83</v>
      </c>
      <c r="AW138" s="13" t="s">
        <v>35</v>
      </c>
      <c r="AX138" s="13" t="s">
        <v>81</v>
      </c>
      <c r="AY138" s="236" t="s">
        <v>112</v>
      </c>
    </row>
    <row r="139" s="2" customFormat="1" ht="16.5" customHeight="1">
      <c r="A139" s="36"/>
      <c r="B139" s="37"/>
      <c r="C139" s="212" t="s">
        <v>271</v>
      </c>
      <c r="D139" s="212" t="s">
        <v>115</v>
      </c>
      <c r="E139" s="213" t="s">
        <v>272</v>
      </c>
      <c r="F139" s="214" t="s">
        <v>273</v>
      </c>
      <c r="G139" s="215" t="s">
        <v>140</v>
      </c>
      <c r="H139" s="216">
        <v>15</v>
      </c>
      <c r="I139" s="217"/>
      <c r="J139" s="218">
        <f>ROUND(I139*H139,2)</f>
        <v>0</v>
      </c>
      <c r="K139" s="214" t="s">
        <v>119</v>
      </c>
      <c r="L139" s="42"/>
      <c r="M139" s="219" t="s">
        <v>28</v>
      </c>
      <c r="N139" s="220" t="s">
        <v>44</v>
      </c>
      <c r="O139" s="82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3" t="s">
        <v>135</v>
      </c>
      <c r="AT139" s="223" t="s">
        <v>115</v>
      </c>
      <c r="AU139" s="223" t="s">
        <v>83</v>
      </c>
      <c r="AY139" s="15" t="s">
        <v>112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5" t="s">
        <v>81</v>
      </c>
      <c r="BK139" s="224">
        <f>ROUND(I139*H139,2)</f>
        <v>0</v>
      </c>
      <c r="BL139" s="15" t="s">
        <v>135</v>
      </c>
      <c r="BM139" s="223" t="s">
        <v>274</v>
      </c>
    </row>
    <row r="140" s="2" customFormat="1" ht="21.75" customHeight="1">
      <c r="A140" s="36"/>
      <c r="B140" s="37"/>
      <c r="C140" s="212" t="s">
        <v>275</v>
      </c>
      <c r="D140" s="212" t="s">
        <v>115</v>
      </c>
      <c r="E140" s="213" t="s">
        <v>276</v>
      </c>
      <c r="F140" s="214" t="s">
        <v>277</v>
      </c>
      <c r="G140" s="215" t="s">
        <v>140</v>
      </c>
      <c r="H140" s="216">
        <v>3</v>
      </c>
      <c r="I140" s="217"/>
      <c r="J140" s="218">
        <f>ROUND(I140*H140,2)</f>
        <v>0</v>
      </c>
      <c r="K140" s="214" t="s">
        <v>119</v>
      </c>
      <c r="L140" s="42"/>
      <c r="M140" s="219" t="s">
        <v>28</v>
      </c>
      <c r="N140" s="220" t="s">
        <v>44</v>
      </c>
      <c r="O140" s="82"/>
      <c r="P140" s="221">
        <f>O140*H140</f>
        <v>0</v>
      </c>
      <c r="Q140" s="221">
        <v>6.0000000000000002E-05</v>
      </c>
      <c r="R140" s="221">
        <f>Q140*H140</f>
        <v>0.00018000000000000001</v>
      </c>
      <c r="S140" s="221">
        <v>0</v>
      </c>
      <c r="T140" s="22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3" t="s">
        <v>135</v>
      </c>
      <c r="AT140" s="223" t="s">
        <v>115</v>
      </c>
      <c r="AU140" s="223" t="s">
        <v>83</v>
      </c>
      <c r="AY140" s="15" t="s">
        <v>112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5" t="s">
        <v>81</v>
      </c>
      <c r="BK140" s="224">
        <f>ROUND(I140*H140,2)</f>
        <v>0</v>
      </c>
      <c r="BL140" s="15" t="s">
        <v>135</v>
      </c>
      <c r="BM140" s="223" t="s">
        <v>278</v>
      </c>
    </row>
    <row r="141" s="2" customFormat="1" ht="21.75" customHeight="1">
      <c r="A141" s="36"/>
      <c r="B141" s="37"/>
      <c r="C141" s="212" t="s">
        <v>279</v>
      </c>
      <c r="D141" s="212" t="s">
        <v>115</v>
      </c>
      <c r="E141" s="213" t="s">
        <v>280</v>
      </c>
      <c r="F141" s="214" t="s">
        <v>281</v>
      </c>
      <c r="G141" s="215" t="s">
        <v>140</v>
      </c>
      <c r="H141" s="216">
        <v>1</v>
      </c>
      <c r="I141" s="217"/>
      <c r="J141" s="218">
        <f>ROUND(I141*H141,2)</f>
        <v>0</v>
      </c>
      <c r="K141" s="214" t="s">
        <v>119</v>
      </c>
      <c r="L141" s="42"/>
      <c r="M141" s="219" t="s">
        <v>28</v>
      </c>
      <c r="N141" s="220" t="s">
        <v>44</v>
      </c>
      <c r="O141" s="82"/>
      <c r="P141" s="221">
        <f>O141*H141</f>
        <v>0</v>
      </c>
      <c r="Q141" s="221">
        <v>0.00010000000000000001</v>
      </c>
      <c r="R141" s="221">
        <f>Q141*H141</f>
        <v>0.00010000000000000001</v>
      </c>
      <c r="S141" s="221">
        <v>0</v>
      </c>
      <c r="T141" s="22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3" t="s">
        <v>135</v>
      </c>
      <c r="AT141" s="223" t="s">
        <v>115</v>
      </c>
      <c r="AU141" s="223" t="s">
        <v>83</v>
      </c>
      <c r="AY141" s="15" t="s">
        <v>112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5" t="s">
        <v>81</v>
      </c>
      <c r="BK141" s="224">
        <f>ROUND(I141*H141,2)</f>
        <v>0</v>
      </c>
      <c r="BL141" s="15" t="s">
        <v>135</v>
      </c>
      <c r="BM141" s="223" t="s">
        <v>282</v>
      </c>
    </row>
    <row r="142" s="2" customFormat="1" ht="21.75" customHeight="1">
      <c r="A142" s="36"/>
      <c r="B142" s="37"/>
      <c r="C142" s="212" t="s">
        <v>283</v>
      </c>
      <c r="D142" s="212" t="s">
        <v>115</v>
      </c>
      <c r="E142" s="213" t="s">
        <v>284</v>
      </c>
      <c r="F142" s="214" t="s">
        <v>285</v>
      </c>
      <c r="G142" s="215" t="s">
        <v>140</v>
      </c>
      <c r="H142" s="216">
        <v>1</v>
      </c>
      <c r="I142" s="217"/>
      <c r="J142" s="218">
        <f>ROUND(I142*H142,2)</f>
        <v>0</v>
      </c>
      <c r="K142" s="214" t="s">
        <v>119</v>
      </c>
      <c r="L142" s="42"/>
      <c r="M142" s="219" t="s">
        <v>28</v>
      </c>
      <c r="N142" s="220" t="s">
        <v>44</v>
      </c>
      <c r="O142" s="82"/>
      <c r="P142" s="221">
        <f>O142*H142</f>
        <v>0</v>
      </c>
      <c r="Q142" s="221">
        <v>0.00018000000000000001</v>
      </c>
      <c r="R142" s="221">
        <f>Q142*H142</f>
        <v>0.00018000000000000001</v>
      </c>
      <c r="S142" s="221">
        <v>0</v>
      </c>
      <c r="T142" s="22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3" t="s">
        <v>135</v>
      </c>
      <c r="AT142" s="223" t="s">
        <v>115</v>
      </c>
      <c r="AU142" s="223" t="s">
        <v>83</v>
      </c>
      <c r="AY142" s="15" t="s">
        <v>112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5" t="s">
        <v>81</v>
      </c>
      <c r="BK142" s="224">
        <f>ROUND(I142*H142,2)</f>
        <v>0</v>
      </c>
      <c r="BL142" s="15" t="s">
        <v>135</v>
      </c>
      <c r="BM142" s="223" t="s">
        <v>286</v>
      </c>
    </row>
    <row r="143" s="2" customFormat="1" ht="21.75" customHeight="1">
      <c r="A143" s="36"/>
      <c r="B143" s="37"/>
      <c r="C143" s="212" t="s">
        <v>287</v>
      </c>
      <c r="D143" s="212" t="s">
        <v>115</v>
      </c>
      <c r="E143" s="213" t="s">
        <v>288</v>
      </c>
      <c r="F143" s="214" t="s">
        <v>289</v>
      </c>
      <c r="G143" s="215" t="s">
        <v>134</v>
      </c>
      <c r="H143" s="216">
        <v>39.600000000000001</v>
      </c>
      <c r="I143" s="217"/>
      <c r="J143" s="218">
        <f>ROUND(I143*H143,2)</f>
        <v>0</v>
      </c>
      <c r="K143" s="214" t="s">
        <v>119</v>
      </c>
      <c r="L143" s="42"/>
      <c r="M143" s="219" t="s">
        <v>28</v>
      </c>
      <c r="N143" s="220" t="s">
        <v>44</v>
      </c>
      <c r="O143" s="82"/>
      <c r="P143" s="221">
        <f>O143*H143</f>
        <v>0</v>
      </c>
      <c r="Q143" s="221">
        <v>0.00019000000000000001</v>
      </c>
      <c r="R143" s="221">
        <f>Q143*H143</f>
        <v>0.0075240000000000003</v>
      </c>
      <c r="S143" s="221">
        <v>0</v>
      </c>
      <c r="T143" s="22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3" t="s">
        <v>135</v>
      </c>
      <c r="AT143" s="223" t="s">
        <v>115</v>
      </c>
      <c r="AU143" s="223" t="s">
        <v>83</v>
      </c>
      <c r="AY143" s="15" t="s">
        <v>112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5" t="s">
        <v>81</v>
      </c>
      <c r="BK143" s="224">
        <f>ROUND(I143*H143,2)</f>
        <v>0</v>
      </c>
      <c r="BL143" s="15" t="s">
        <v>135</v>
      </c>
      <c r="BM143" s="223" t="s">
        <v>290</v>
      </c>
    </row>
    <row r="144" s="13" customFormat="1">
      <c r="A144" s="13"/>
      <c r="B144" s="225"/>
      <c r="C144" s="226"/>
      <c r="D144" s="227" t="s">
        <v>125</v>
      </c>
      <c r="E144" s="228" t="s">
        <v>28</v>
      </c>
      <c r="F144" s="229" t="s">
        <v>291</v>
      </c>
      <c r="G144" s="226"/>
      <c r="H144" s="230">
        <v>39.600000000000001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125</v>
      </c>
      <c r="AU144" s="236" t="s">
        <v>83</v>
      </c>
      <c r="AV144" s="13" t="s">
        <v>83</v>
      </c>
      <c r="AW144" s="13" t="s">
        <v>35</v>
      </c>
      <c r="AX144" s="13" t="s">
        <v>81</v>
      </c>
      <c r="AY144" s="236" t="s">
        <v>112</v>
      </c>
    </row>
    <row r="145" s="2" customFormat="1" ht="16.5" customHeight="1">
      <c r="A145" s="36"/>
      <c r="B145" s="37"/>
      <c r="C145" s="212" t="s">
        <v>292</v>
      </c>
      <c r="D145" s="212" t="s">
        <v>115</v>
      </c>
      <c r="E145" s="213" t="s">
        <v>293</v>
      </c>
      <c r="F145" s="214" t="s">
        <v>294</v>
      </c>
      <c r="G145" s="215" t="s">
        <v>134</v>
      </c>
      <c r="H145" s="216">
        <v>39.600000000000001</v>
      </c>
      <c r="I145" s="217"/>
      <c r="J145" s="218">
        <f>ROUND(I145*H145,2)</f>
        <v>0</v>
      </c>
      <c r="K145" s="214" t="s">
        <v>119</v>
      </c>
      <c r="L145" s="42"/>
      <c r="M145" s="219" t="s">
        <v>28</v>
      </c>
      <c r="N145" s="220" t="s">
        <v>44</v>
      </c>
      <c r="O145" s="82"/>
      <c r="P145" s="221">
        <f>O145*H145</f>
        <v>0</v>
      </c>
      <c r="Q145" s="221">
        <v>1.0000000000000001E-05</v>
      </c>
      <c r="R145" s="221">
        <f>Q145*H145</f>
        <v>0.00039600000000000003</v>
      </c>
      <c r="S145" s="221">
        <v>0</v>
      </c>
      <c r="T145" s="22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3" t="s">
        <v>135</v>
      </c>
      <c r="AT145" s="223" t="s">
        <v>115</v>
      </c>
      <c r="AU145" s="223" t="s">
        <v>83</v>
      </c>
      <c r="AY145" s="15" t="s">
        <v>112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5" t="s">
        <v>81</v>
      </c>
      <c r="BK145" s="224">
        <f>ROUND(I145*H145,2)</f>
        <v>0</v>
      </c>
      <c r="BL145" s="15" t="s">
        <v>135</v>
      </c>
      <c r="BM145" s="223" t="s">
        <v>295</v>
      </c>
    </row>
    <row r="146" s="2" customFormat="1" ht="21.75" customHeight="1">
      <c r="A146" s="36"/>
      <c r="B146" s="37"/>
      <c r="C146" s="212" t="s">
        <v>296</v>
      </c>
      <c r="D146" s="212" t="s">
        <v>115</v>
      </c>
      <c r="E146" s="213" t="s">
        <v>297</v>
      </c>
      <c r="F146" s="214" t="s">
        <v>298</v>
      </c>
      <c r="G146" s="215" t="s">
        <v>118</v>
      </c>
      <c r="H146" s="216">
        <v>18</v>
      </c>
      <c r="I146" s="217"/>
      <c r="J146" s="218">
        <f>ROUND(I146*H146,2)</f>
        <v>0</v>
      </c>
      <c r="K146" s="214" t="s">
        <v>119</v>
      </c>
      <c r="L146" s="42"/>
      <c r="M146" s="219" t="s">
        <v>28</v>
      </c>
      <c r="N146" s="220" t="s">
        <v>44</v>
      </c>
      <c r="O146" s="82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3" t="s">
        <v>135</v>
      </c>
      <c r="AT146" s="223" t="s">
        <v>115</v>
      </c>
      <c r="AU146" s="223" t="s">
        <v>83</v>
      </c>
      <c r="AY146" s="15" t="s">
        <v>112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5" t="s">
        <v>81</v>
      </c>
      <c r="BK146" s="224">
        <f>ROUND(I146*H146,2)</f>
        <v>0</v>
      </c>
      <c r="BL146" s="15" t="s">
        <v>135</v>
      </c>
      <c r="BM146" s="223" t="s">
        <v>299</v>
      </c>
    </row>
    <row r="147" s="2" customFormat="1" ht="21.75" customHeight="1">
      <c r="A147" s="36"/>
      <c r="B147" s="37"/>
      <c r="C147" s="212" t="s">
        <v>300</v>
      </c>
      <c r="D147" s="212" t="s">
        <v>115</v>
      </c>
      <c r="E147" s="213" t="s">
        <v>301</v>
      </c>
      <c r="F147" s="214" t="s">
        <v>302</v>
      </c>
      <c r="G147" s="215" t="s">
        <v>118</v>
      </c>
      <c r="H147" s="216">
        <v>0.058999999999999997</v>
      </c>
      <c r="I147" s="217"/>
      <c r="J147" s="218">
        <f>ROUND(I147*H147,2)</f>
        <v>0</v>
      </c>
      <c r="K147" s="214" t="s">
        <v>119</v>
      </c>
      <c r="L147" s="42"/>
      <c r="M147" s="219" t="s">
        <v>28</v>
      </c>
      <c r="N147" s="220" t="s">
        <v>44</v>
      </c>
      <c r="O147" s="82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3" t="s">
        <v>135</v>
      </c>
      <c r="AT147" s="223" t="s">
        <v>115</v>
      </c>
      <c r="AU147" s="223" t="s">
        <v>83</v>
      </c>
      <c r="AY147" s="15" t="s">
        <v>112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5" t="s">
        <v>81</v>
      </c>
      <c r="BK147" s="224">
        <f>ROUND(I147*H147,2)</f>
        <v>0</v>
      </c>
      <c r="BL147" s="15" t="s">
        <v>135</v>
      </c>
      <c r="BM147" s="223" t="s">
        <v>303</v>
      </c>
    </row>
    <row r="148" s="2" customFormat="1" ht="21.75" customHeight="1">
      <c r="A148" s="36"/>
      <c r="B148" s="37"/>
      <c r="C148" s="212" t="s">
        <v>304</v>
      </c>
      <c r="D148" s="212" t="s">
        <v>115</v>
      </c>
      <c r="E148" s="213" t="s">
        <v>305</v>
      </c>
      <c r="F148" s="214" t="s">
        <v>306</v>
      </c>
      <c r="G148" s="215" t="s">
        <v>118</v>
      </c>
      <c r="H148" s="216">
        <v>0.058999999999999997</v>
      </c>
      <c r="I148" s="217"/>
      <c r="J148" s="218">
        <f>ROUND(I148*H148,2)</f>
        <v>0</v>
      </c>
      <c r="K148" s="214" t="s">
        <v>119</v>
      </c>
      <c r="L148" s="42"/>
      <c r="M148" s="219" t="s">
        <v>28</v>
      </c>
      <c r="N148" s="220" t="s">
        <v>44</v>
      </c>
      <c r="O148" s="82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3" t="s">
        <v>135</v>
      </c>
      <c r="AT148" s="223" t="s">
        <v>115</v>
      </c>
      <c r="AU148" s="223" t="s">
        <v>83</v>
      </c>
      <c r="AY148" s="15" t="s">
        <v>112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5" t="s">
        <v>81</v>
      </c>
      <c r="BK148" s="224">
        <f>ROUND(I148*H148,2)</f>
        <v>0</v>
      </c>
      <c r="BL148" s="15" t="s">
        <v>135</v>
      </c>
      <c r="BM148" s="223" t="s">
        <v>307</v>
      </c>
    </row>
    <row r="149" s="12" customFormat="1" ht="22.8" customHeight="1">
      <c r="A149" s="12"/>
      <c r="B149" s="196"/>
      <c r="C149" s="197"/>
      <c r="D149" s="198" t="s">
        <v>72</v>
      </c>
      <c r="E149" s="210" t="s">
        <v>308</v>
      </c>
      <c r="F149" s="210" t="s">
        <v>309</v>
      </c>
      <c r="G149" s="197"/>
      <c r="H149" s="197"/>
      <c r="I149" s="200"/>
      <c r="J149" s="211">
        <f>BK149</f>
        <v>0</v>
      </c>
      <c r="K149" s="197"/>
      <c r="L149" s="202"/>
      <c r="M149" s="203"/>
      <c r="N149" s="204"/>
      <c r="O149" s="204"/>
      <c r="P149" s="205">
        <f>SUM(P150:P157)</f>
        <v>0</v>
      </c>
      <c r="Q149" s="204"/>
      <c r="R149" s="205">
        <f>SUM(R150:R157)</f>
        <v>0.0042199999999999998</v>
      </c>
      <c r="S149" s="204"/>
      <c r="T149" s="206">
        <f>SUM(T150:T157)</f>
        <v>0.0037299999999999998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83</v>
      </c>
      <c r="AT149" s="208" t="s">
        <v>72</v>
      </c>
      <c r="AU149" s="208" t="s">
        <v>81</v>
      </c>
      <c r="AY149" s="207" t="s">
        <v>112</v>
      </c>
      <c r="BK149" s="209">
        <f>SUM(BK150:BK157)</f>
        <v>0</v>
      </c>
    </row>
    <row r="150" s="2" customFormat="1" ht="16.5" customHeight="1">
      <c r="A150" s="36"/>
      <c r="B150" s="37"/>
      <c r="C150" s="212" t="s">
        <v>310</v>
      </c>
      <c r="D150" s="212" t="s">
        <v>115</v>
      </c>
      <c r="E150" s="213" t="s">
        <v>311</v>
      </c>
      <c r="F150" s="214" t="s">
        <v>312</v>
      </c>
      <c r="G150" s="215" t="s">
        <v>140</v>
      </c>
      <c r="H150" s="216">
        <v>7</v>
      </c>
      <c r="I150" s="217"/>
      <c r="J150" s="218">
        <f>ROUND(I150*H150,2)</f>
        <v>0</v>
      </c>
      <c r="K150" s="214" t="s">
        <v>28</v>
      </c>
      <c r="L150" s="42"/>
      <c r="M150" s="219" t="s">
        <v>28</v>
      </c>
      <c r="N150" s="220" t="s">
        <v>44</v>
      </c>
      <c r="O150" s="82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3" t="s">
        <v>135</v>
      </c>
      <c r="AT150" s="223" t="s">
        <v>115</v>
      </c>
      <c r="AU150" s="223" t="s">
        <v>83</v>
      </c>
      <c r="AY150" s="15" t="s">
        <v>112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5" t="s">
        <v>81</v>
      </c>
      <c r="BK150" s="224">
        <f>ROUND(I150*H150,2)</f>
        <v>0</v>
      </c>
      <c r="BL150" s="15" t="s">
        <v>135</v>
      </c>
      <c r="BM150" s="223" t="s">
        <v>313</v>
      </c>
    </row>
    <row r="151" s="2" customFormat="1" ht="16.5" customHeight="1">
      <c r="A151" s="36"/>
      <c r="B151" s="37"/>
      <c r="C151" s="237" t="s">
        <v>314</v>
      </c>
      <c r="D151" s="237" t="s">
        <v>169</v>
      </c>
      <c r="E151" s="238" t="s">
        <v>315</v>
      </c>
      <c r="F151" s="239" t="s">
        <v>316</v>
      </c>
      <c r="G151" s="240" t="s">
        <v>140</v>
      </c>
      <c r="H151" s="241">
        <v>7</v>
      </c>
      <c r="I151" s="242"/>
      <c r="J151" s="243">
        <f>ROUND(I151*H151,2)</f>
        <v>0</v>
      </c>
      <c r="K151" s="239" t="s">
        <v>28</v>
      </c>
      <c r="L151" s="244"/>
      <c r="M151" s="245" t="s">
        <v>28</v>
      </c>
      <c r="N151" s="246" t="s">
        <v>44</v>
      </c>
      <c r="O151" s="82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3" t="s">
        <v>172</v>
      </c>
      <c r="AT151" s="223" t="s">
        <v>169</v>
      </c>
      <c r="AU151" s="223" t="s">
        <v>83</v>
      </c>
      <c r="AY151" s="15" t="s">
        <v>112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5" t="s">
        <v>81</v>
      </c>
      <c r="BK151" s="224">
        <f>ROUND(I151*H151,2)</f>
        <v>0</v>
      </c>
      <c r="BL151" s="15" t="s">
        <v>135</v>
      </c>
      <c r="BM151" s="223" t="s">
        <v>317</v>
      </c>
    </row>
    <row r="152" s="2" customFormat="1" ht="16.5" customHeight="1">
      <c r="A152" s="36"/>
      <c r="B152" s="37"/>
      <c r="C152" s="212" t="s">
        <v>318</v>
      </c>
      <c r="D152" s="212" t="s">
        <v>115</v>
      </c>
      <c r="E152" s="213" t="s">
        <v>319</v>
      </c>
      <c r="F152" s="214" t="s">
        <v>320</v>
      </c>
      <c r="G152" s="215" t="s">
        <v>140</v>
      </c>
      <c r="H152" s="216">
        <v>1</v>
      </c>
      <c r="I152" s="217"/>
      <c r="J152" s="218">
        <f>ROUND(I152*H152,2)</f>
        <v>0</v>
      </c>
      <c r="K152" s="214" t="s">
        <v>119</v>
      </c>
      <c r="L152" s="42"/>
      <c r="M152" s="219" t="s">
        <v>28</v>
      </c>
      <c r="N152" s="220" t="s">
        <v>44</v>
      </c>
      <c r="O152" s="82"/>
      <c r="P152" s="221">
        <f>O152*H152</f>
        <v>0</v>
      </c>
      <c r="Q152" s="221">
        <v>0</v>
      </c>
      <c r="R152" s="221">
        <f>Q152*H152</f>
        <v>0</v>
      </c>
      <c r="S152" s="221">
        <v>0.00048999999999999998</v>
      </c>
      <c r="T152" s="222">
        <f>S152*H152</f>
        <v>0.00048999999999999998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3" t="s">
        <v>135</v>
      </c>
      <c r="AT152" s="223" t="s">
        <v>115</v>
      </c>
      <c r="AU152" s="223" t="s">
        <v>83</v>
      </c>
      <c r="AY152" s="15" t="s">
        <v>112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5" t="s">
        <v>81</v>
      </c>
      <c r="BK152" s="224">
        <f>ROUND(I152*H152,2)</f>
        <v>0</v>
      </c>
      <c r="BL152" s="15" t="s">
        <v>135</v>
      </c>
      <c r="BM152" s="223" t="s">
        <v>321</v>
      </c>
    </row>
    <row r="153" s="2" customFormat="1" ht="16.5" customHeight="1">
      <c r="A153" s="36"/>
      <c r="B153" s="37"/>
      <c r="C153" s="212" t="s">
        <v>322</v>
      </c>
      <c r="D153" s="212" t="s">
        <v>115</v>
      </c>
      <c r="E153" s="213" t="s">
        <v>323</v>
      </c>
      <c r="F153" s="214" t="s">
        <v>324</v>
      </c>
      <c r="G153" s="215" t="s">
        <v>140</v>
      </c>
      <c r="H153" s="216">
        <v>6</v>
      </c>
      <c r="I153" s="217"/>
      <c r="J153" s="218">
        <f>ROUND(I153*H153,2)</f>
        <v>0</v>
      </c>
      <c r="K153" s="214" t="s">
        <v>119</v>
      </c>
      <c r="L153" s="42"/>
      <c r="M153" s="219" t="s">
        <v>28</v>
      </c>
      <c r="N153" s="220" t="s">
        <v>44</v>
      </c>
      <c r="O153" s="82"/>
      <c r="P153" s="221">
        <f>O153*H153</f>
        <v>0</v>
      </c>
      <c r="Q153" s="221">
        <v>0</v>
      </c>
      <c r="R153" s="221">
        <f>Q153*H153</f>
        <v>0</v>
      </c>
      <c r="S153" s="221">
        <v>0.00054000000000000001</v>
      </c>
      <c r="T153" s="222">
        <f>S153*H153</f>
        <v>0.0032399999999999998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3" t="s">
        <v>135</v>
      </c>
      <c r="AT153" s="223" t="s">
        <v>115</v>
      </c>
      <c r="AU153" s="223" t="s">
        <v>83</v>
      </c>
      <c r="AY153" s="15" t="s">
        <v>112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5" t="s">
        <v>81</v>
      </c>
      <c r="BK153" s="224">
        <f>ROUND(I153*H153,2)</f>
        <v>0</v>
      </c>
      <c r="BL153" s="15" t="s">
        <v>135</v>
      </c>
      <c r="BM153" s="223" t="s">
        <v>325</v>
      </c>
    </row>
    <row r="154" s="2" customFormat="1" ht="16.5" customHeight="1">
      <c r="A154" s="36"/>
      <c r="B154" s="37"/>
      <c r="C154" s="212" t="s">
        <v>326</v>
      </c>
      <c r="D154" s="212" t="s">
        <v>115</v>
      </c>
      <c r="E154" s="213" t="s">
        <v>327</v>
      </c>
      <c r="F154" s="214" t="s">
        <v>328</v>
      </c>
      <c r="G154" s="215" t="s">
        <v>329</v>
      </c>
      <c r="H154" s="216">
        <v>15</v>
      </c>
      <c r="I154" s="217"/>
      <c r="J154" s="218">
        <f>ROUND(I154*H154,2)</f>
        <v>0</v>
      </c>
      <c r="K154" s="214" t="s">
        <v>119</v>
      </c>
      <c r="L154" s="42"/>
      <c r="M154" s="219" t="s">
        <v>28</v>
      </c>
      <c r="N154" s="220" t="s">
        <v>44</v>
      </c>
      <c r="O154" s="82"/>
      <c r="P154" s="221">
        <f>O154*H154</f>
        <v>0</v>
      </c>
      <c r="Q154" s="221">
        <v>0.00024000000000000001</v>
      </c>
      <c r="R154" s="221">
        <f>Q154*H154</f>
        <v>0.0035999999999999999</v>
      </c>
      <c r="S154" s="221">
        <v>0</v>
      </c>
      <c r="T154" s="22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3" t="s">
        <v>135</v>
      </c>
      <c r="AT154" s="223" t="s">
        <v>115</v>
      </c>
      <c r="AU154" s="223" t="s">
        <v>83</v>
      </c>
      <c r="AY154" s="15" t="s">
        <v>112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5" t="s">
        <v>81</v>
      </c>
      <c r="BK154" s="224">
        <f>ROUND(I154*H154,2)</f>
        <v>0</v>
      </c>
      <c r="BL154" s="15" t="s">
        <v>135</v>
      </c>
      <c r="BM154" s="223" t="s">
        <v>330</v>
      </c>
    </row>
    <row r="155" s="2" customFormat="1" ht="16.5" customHeight="1">
      <c r="A155" s="36"/>
      <c r="B155" s="37"/>
      <c r="C155" s="212" t="s">
        <v>331</v>
      </c>
      <c r="D155" s="212" t="s">
        <v>115</v>
      </c>
      <c r="E155" s="213" t="s">
        <v>332</v>
      </c>
      <c r="F155" s="214" t="s">
        <v>333</v>
      </c>
      <c r="G155" s="215" t="s">
        <v>140</v>
      </c>
      <c r="H155" s="216">
        <v>2</v>
      </c>
      <c r="I155" s="217"/>
      <c r="J155" s="218">
        <f>ROUND(I155*H155,2)</f>
        <v>0</v>
      </c>
      <c r="K155" s="214" t="s">
        <v>119</v>
      </c>
      <c r="L155" s="42"/>
      <c r="M155" s="219" t="s">
        <v>28</v>
      </c>
      <c r="N155" s="220" t="s">
        <v>44</v>
      </c>
      <c r="O155" s="82"/>
      <c r="P155" s="221">
        <f>O155*H155</f>
        <v>0</v>
      </c>
      <c r="Q155" s="221">
        <v>0.00031</v>
      </c>
      <c r="R155" s="221">
        <f>Q155*H155</f>
        <v>0.00062</v>
      </c>
      <c r="S155" s="221">
        <v>0</v>
      </c>
      <c r="T155" s="22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3" t="s">
        <v>135</v>
      </c>
      <c r="AT155" s="223" t="s">
        <v>115</v>
      </c>
      <c r="AU155" s="223" t="s">
        <v>83</v>
      </c>
      <c r="AY155" s="15" t="s">
        <v>112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5" t="s">
        <v>81</v>
      </c>
      <c r="BK155" s="224">
        <f>ROUND(I155*H155,2)</f>
        <v>0</v>
      </c>
      <c r="BL155" s="15" t="s">
        <v>135</v>
      </c>
      <c r="BM155" s="223" t="s">
        <v>334</v>
      </c>
    </row>
    <row r="156" s="2" customFormat="1" ht="21.75" customHeight="1">
      <c r="A156" s="36"/>
      <c r="B156" s="37"/>
      <c r="C156" s="212" t="s">
        <v>335</v>
      </c>
      <c r="D156" s="212" t="s">
        <v>115</v>
      </c>
      <c r="E156" s="213" t="s">
        <v>336</v>
      </c>
      <c r="F156" s="214" t="s">
        <v>337</v>
      </c>
      <c r="G156" s="215" t="s">
        <v>118</v>
      </c>
      <c r="H156" s="216">
        <v>0.0040000000000000001</v>
      </c>
      <c r="I156" s="217"/>
      <c r="J156" s="218">
        <f>ROUND(I156*H156,2)</f>
        <v>0</v>
      </c>
      <c r="K156" s="214" t="s">
        <v>119</v>
      </c>
      <c r="L156" s="42"/>
      <c r="M156" s="219" t="s">
        <v>28</v>
      </c>
      <c r="N156" s="220" t="s">
        <v>44</v>
      </c>
      <c r="O156" s="82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3" t="s">
        <v>135</v>
      </c>
      <c r="AT156" s="223" t="s">
        <v>115</v>
      </c>
      <c r="AU156" s="223" t="s">
        <v>83</v>
      </c>
      <c r="AY156" s="15" t="s">
        <v>112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5" t="s">
        <v>81</v>
      </c>
      <c r="BK156" s="224">
        <f>ROUND(I156*H156,2)</f>
        <v>0</v>
      </c>
      <c r="BL156" s="15" t="s">
        <v>135</v>
      </c>
      <c r="BM156" s="223" t="s">
        <v>338</v>
      </c>
    </row>
    <row r="157" s="2" customFormat="1" ht="21.75" customHeight="1">
      <c r="A157" s="36"/>
      <c r="B157" s="37"/>
      <c r="C157" s="212" t="s">
        <v>339</v>
      </c>
      <c r="D157" s="212" t="s">
        <v>115</v>
      </c>
      <c r="E157" s="213" t="s">
        <v>340</v>
      </c>
      <c r="F157" s="214" t="s">
        <v>341</v>
      </c>
      <c r="G157" s="215" t="s">
        <v>118</v>
      </c>
      <c r="H157" s="216">
        <v>0.0040000000000000001</v>
      </c>
      <c r="I157" s="217"/>
      <c r="J157" s="218">
        <f>ROUND(I157*H157,2)</f>
        <v>0</v>
      </c>
      <c r="K157" s="214" t="s">
        <v>119</v>
      </c>
      <c r="L157" s="42"/>
      <c r="M157" s="247" t="s">
        <v>28</v>
      </c>
      <c r="N157" s="248" t="s">
        <v>44</v>
      </c>
      <c r="O157" s="249"/>
      <c r="P157" s="250">
        <f>O157*H157</f>
        <v>0</v>
      </c>
      <c r="Q157" s="250">
        <v>0</v>
      </c>
      <c r="R157" s="250">
        <f>Q157*H157</f>
        <v>0</v>
      </c>
      <c r="S157" s="250">
        <v>0</v>
      </c>
      <c r="T157" s="25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3" t="s">
        <v>135</v>
      </c>
      <c r="AT157" s="223" t="s">
        <v>115</v>
      </c>
      <c r="AU157" s="223" t="s">
        <v>83</v>
      </c>
      <c r="AY157" s="15" t="s">
        <v>112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5" t="s">
        <v>81</v>
      </c>
      <c r="BK157" s="224">
        <f>ROUND(I157*H157,2)</f>
        <v>0</v>
      </c>
      <c r="BL157" s="15" t="s">
        <v>135</v>
      </c>
      <c r="BM157" s="223" t="s">
        <v>342</v>
      </c>
    </row>
    <row r="158" s="2" customFormat="1" ht="6.96" customHeight="1">
      <c r="A158" s="36"/>
      <c r="B158" s="57"/>
      <c r="C158" s="58"/>
      <c r="D158" s="58"/>
      <c r="E158" s="58"/>
      <c r="F158" s="58"/>
      <c r="G158" s="58"/>
      <c r="H158" s="58"/>
      <c r="I158" s="160"/>
      <c r="J158" s="58"/>
      <c r="K158" s="58"/>
      <c r="L158" s="42"/>
      <c r="M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</row>
  </sheetData>
  <sheetProtection sheet="1" autoFilter="0" formatColumns="0" formatRows="0" objects="1" scenarios="1" spinCount="100000" saltValue="Eqbgn83sF8Rz68vsds6Qwho5uocS6cX8Yi0SxUkyOm4gl+loi5cwpkJibYs2vAhegpZC455LssZMesa5jhHj3g==" hashValue="y9ZQOtN6hoJKjj+eLy9bDJL34wnHhv14UnGWznfdJcGcJN08aCZwnSVe/CEQsNsJhSKKJwexYhWbR/61BAJhKQ==" algorithmName="SHA-512" password="CC35"/>
  <autoFilter ref="C84:K15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Pracovni-PC\Pracovni</dc:creator>
  <cp:lastModifiedBy>Pracovni-PC\Pracovni</cp:lastModifiedBy>
  <dcterms:created xsi:type="dcterms:W3CDTF">2020-01-22T12:02:54Z</dcterms:created>
  <dcterms:modified xsi:type="dcterms:W3CDTF">2020-01-22T12:03:01Z</dcterms:modified>
</cp:coreProperties>
</file>